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630" activeTab="0"/>
  </bookViews>
  <sheets>
    <sheet name="лист 1" sheetId="1" r:id="rId1"/>
    <sheet name="2023 г." sheetId="2" state="hidden" r:id="rId2"/>
  </sheets>
  <definedNames/>
  <calcPr fullCalcOnLoad="1"/>
</workbook>
</file>

<file path=xl/sharedStrings.xml><?xml version="1.0" encoding="utf-8"?>
<sst xmlns="http://schemas.openxmlformats.org/spreadsheetml/2006/main" count="108" uniqueCount="63">
  <si>
    <t>1 полугодие 2020 г.</t>
  </si>
  <si>
    <t>2 полугодие 2020 г.</t>
  </si>
  <si>
    <t>Рост, %</t>
  </si>
  <si>
    <t>г. Кузнецк, ул. Ленина, 339</t>
  </si>
  <si>
    <t>Реквизиты приказа</t>
  </si>
  <si>
    <t>г. Пенза, ул. Светлая,1</t>
  </si>
  <si>
    <t>Адрес котельной</t>
  </si>
  <si>
    <t>Пензенская обл., Мокшанский район, с. Рамзай</t>
  </si>
  <si>
    <t>г. Пенза. ул Володарского, 6</t>
  </si>
  <si>
    <t>г. Пенза, пл. Мироносицкая, 2Т</t>
  </si>
  <si>
    <t>г. Пенза, Набережная р. Мойки, 2В</t>
  </si>
  <si>
    <t>г. Пенза, ул. Стасова, 7</t>
  </si>
  <si>
    <t>г. Пенза, ул. Гагарина, 24</t>
  </si>
  <si>
    <t>г. Пенза. Пл. М.Жукова, з/у 4Д</t>
  </si>
  <si>
    <t>компонент на хвс - 26,99 р/м3</t>
  </si>
  <si>
    <t>компонент на т/э -1860,87</t>
  </si>
  <si>
    <t>компонент на т/э -1860,89</t>
  </si>
  <si>
    <t>компонент на т/э -1860,91</t>
  </si>
  <si>
    <t xml:space="preserve"> ООО "ТЕПЛОКОМ" (Пензенская область)</t>
  </si>
  <si>
    <t>ООО "ТЕПЛОКОМ" Пензенская обл., Неверкенский район,  с. Неверкино, ул. Куйбышева, 16</t>
  </si>
  <si>
    <t>г. Пенза, ул. Светлая,1В</t>
  </si>
  <si>
    <t>1 полугодие 2022 г.</t>
  </si>
  <si>
    <t>2 полугодие 2022 г.</t>
  </si>
  <si>
    <t>компонент на хвс - 27,9 р/м3</t>
  </si>
  <si>
    <t>компонент на т/э - 2105,12</t>
  </si>
  <si>
    <t>компонент на т/э - 2105,21</t>
  </si>
  <si>
    <t xml:space="preserve">компонент на т/э - 2105,12 </t>
  </si>
  <si>
    <t xml:space="preserve">компонент на т/э -2105,02 </t>
  </si>
  <si>
    <t>ГВС на 2022 год</t>
  </si>
  <si>
    <t>ООО "РТК" (с. Наровчат, ул. К Маркса, 31А, ул. К. Маркса, 37, ул. Советская 25А, ул. Ленина, 4г, с. Б. Колояр, ул. Советская, 46</t>
  </si>
  <si>
    <t>ООО "РТК" (с. М.Сердоба, ул. Больничная, 1, ул. Советская, 10а)</t>
  </si>
  <si>
    <t>ООО "РТК" (с.М. Сердоба ул. Ленинская, 91, Малосердобинский район, с. Топлое, ул. Зажигина, 11, с. Саполга, ул. Советская, 8, с. Ключи, ул. Главная, 8А, с. Старое Славкино, ул. Лесная, 1, с. Новое Демкино, ул. Звездная, 23, с. Чунаки, ул. Центральная, 140Б, с. Николаевка, ул. Школьная, 1, с. Марьевка, ул. Школьная, 23)</t>
  </si>
  <si>
    <t>ООО "РТК" (Наровчатский район, с. Вьюнки, ул. Молодежная, 5а, с. Виляйки, ул. Молоденая, 23, с. Н.Пичуры, ул. Молодежная, 14, с. Сканово, ул. Школьная, 2, с. Потодеево, ул. Ленина, 56, с Б.Кавендра, ул. Молодежная, 39, с. Азарапино, ул. Лысовка, 59, с. Орловка, ул. Молодежная, 178, с. Студенец, ул. М.Горького, 45а, с. Плесковка, ул. Комсомольская, 25)</t>
  </si>
  <si>
    <t>с 1.12.2021 по 31.12.2023 г.</t>
  </si>
  <si>
    <t>Рост, % (9%+2% пункта - ЦЗ)</t>
  </si>
  <si>
    <t>ТАРИФЫ НА  2023 год</t>
  </si>
  <si>
    <t>приказ ООО "РТК" монопотребители</t>
  </si>
  <si>
    <t xml:space="preserve"> 2023 г.</t>
  </si>
  <si>
    <t>с 1.12.2022 г. по 31.12.2023 г.</t>
  </si>
  <si>
    <t>компонент на хвс - 30,41 р/м3</t>
  </si>
  <si>
    <t>компонент на т/э -2336,56</t>
  </si>
  <si>
    <t>компонент на т/э -2336,67</t>
  </si>
  <si>
    <t>компонент на т/э -2336,77</t>
  </si>
  <si>
    <t>Max Рост, 9 %, Пенза (9%+2% пункта - ЦЗ)</t>
  </si>
  <si>
    <t>компонент на т/э -2253,08</t>
  </si>
  <si>
    <t>г. Пенза, ул. Восточная, 7</t>
  </si>
  <si>
    <t>с 1.01.2024 по 30.06.2024 г.</t>
  </si>
  <si>
    <t>ТАРИФЫ НА  2024 год</t>
  </si>
  <si>
    <t>Примечание для меня</t>
  </si>
  <si>
    <t>Указ Губернатора от 01.12.2023 г. № 169 оговорено, что можно прибалять к 9,8% +3%, но так как договора мы заключили 15.11.2023 года - действовали  предыдущие условия</t>
  </si>
  <si>
    <t>ГВС на 2024 год</t>
  </si>
  <si>
    <t>г. Пенза, проезд Сухумского, 8 (Пензенская ЦБ)</t>
  </si>
  <si>
    <t xml:space="preserve">с 1.07.2024 по 31.12.2024 г. </t>
  </si>
  <si>
    <t>Приказ Министерства ЖКХ  и ГЗН ПО № 26-138/ОД от 14.12.2023 г.</t>
  </si>
  <si>
    <t>Приказ Министерства ЖКХ  и ГЗН ПО № 26-158/ОД от 20.12.2023 г.</t>
  </si>
  <si>
    <t>компонент на хвс - 33,38  р/м3</t>
  </si>
  <si>
    <t>компонент на т/э - 2612,27</t>
  </si>
  <si>
    <t>компонент на т/э - 2612,39</t>
  </si>
  <si>
    <t>компонент на т/э - 2518,94</t>
  </si>
  <si>
    <t xml:space="preserve">Приказ Министерства ЖКХ  и ГЗН ПО № 26-73/ОД от 30.10.2023 г. + доп соглашение № 1 от 28.11.2022 г. к соглашению № 11 от 26.05.2021 г. об исполнении схемы теплоснабжения (прогноз мин.эконом.развития 9,8%+2%) </t>
  </si>
  <si>
    <t>г. Пенза, ул. Лермонтова, 28 (ГБУЗ им. Н.Н. Бурденко)</t>
  </si>
  <si>
    <t>г. Пенза, ул. Лермонтова, 28 (ГБУЗ им. Н.Н.Бурденко)</t>
  </si>
  <si>
    <t>компонент на т/э - 2612,50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</si>
</sst>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0"/>
    <numFmt numFmtId="166" formatCode="0.000"/>
    <numFmt numFmtId="167" formatCode="0.0"/>
    <numFmt numFmtId="168" formatCode="0.000000"/>
    <numFmt numFmtId="169" formatCode="0.0000000"/>
    <numFmt numFmtId="170" formatCode="0.00000000"/>
    <numFmt numFmtId="171" formatCode="0.000000000"/>
    <numFmt numFmtId="172" formatCode="0.0000000000"/>
    <numFmt numFmtId="173" formatCode="0.00000000000"/>
    <numFmt numFmtId="174" formatCode="0.000000000000"/>
    <numFmt numFmtId="175" formatCode="0.0000000000000"/>
    <numFmt numFmtId="176" formatCode="0.00000000000000"/>
  </numFmts>
  <fonts count="5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2"/>
      <color indexed="8"/>
      <name val="Times New Roman"/>
      <family val="1"/>
    </font>
    <font>
      <sz val="12"/>
      <color indexed="8"/>
      <name val="Calibri"/>
      <family val="2"/>
    </font>
    <font>
      <b/>
      <sz val="12"/>
      <color indexed="8"/>
      <name val="Times New Roman"/>
      <family val="1"/>
    </font>
    <font>
      <sz val="11"/>
      <color indexed="8"/>
      <name val="Times New Roman"/>
      <family val="1"/>
    </font>
    <font>
      <b/>
      <sz val="16"/>
      <color indexed="8"/>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2"/>
      <color theme="1"/>
      <name val="Times New Roman"/>
      <family val="1"/>
    </font>
    <font>
      <sz val="12"/>
      <color theme="1"/>
      <name val="Calibri"/>
      <family val="2"/>
    </font>
    <font>
      <b/>
      <sz val="12"/>
      <color theme="1"/>
      <name val="Times New Roman"/>
      <family val="1"/>
    </font>
    <font>
      <sz val="11"/>
      <color theme="1"/>
      <name val="Times New Roman"/>
      <family val="1"/>
    </font>
    <font>
      <b/>
      <sz val="16"/>
      <color theme="1"/>
      <name val="Times New Roman"/>
      <family val="1"/>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62">
    <xf numFmtId="0" fontId="0" fillId="0" borderId="0" xfId="0" applyFont="1" applyAlignment="1">
      <alignment/>
    </xf>
    <xf numFmtId="0" fontId="45" fillId="0" borderId="10" xfId="0" applyFont="1" applyBorder="1" applyAlignment="1">
      <alignment horizontal="left" vertical="center"/>
    </xf>
    <xf numFmtId="0" fontId="46" fillId="0" borderId="10" xfId="0" applyFont="1" applyFill="1" applyBorder="1" applyAlignment="1">
      <alignment horizontal="left" vertical="center" wrapText="1"/>
    </xf>
    <xf numFmtId="0" fontId="46" fillId="0" borderId="10" xfId="0" applyFont="1" applyFill="1" applyBorder="1" applyAlignment="1">
      <alignment wrapText="1"/>
    </xf>
    <xf numFmtId="0" fontId="46" fillId="0" borderId="10" xfId="0" applyFont="1" applyFill="1" applyBorder="1" applyAlignment="1">
      <alignment horizontal="left" vertical="center"/>
    </xf>
    <xf numFmtId="167" fontId="46" fillId="0" borderId="11" xfId="0" applyNumberFormat="1" applyFont="1" applyFill="1" applyBorder="1" applyAlignment="1">
      <alignment horizontal="left" vertical="center"/>
    </xf>
    <xf numFmtId="2" fontId="46" fillId="0" borderId="10" xfId="0" applyNumberFormat="1" applyFont="1" applyFill="1" applyBorder="1" applyAlignment="1">
      <alignment horizontal="center" vertical="center"/>
    </xf>
    <xf numFmtId="2" fontId="46" fillId="0" borderId="10" xfId="0" applyNumberFormat="1" applyFont="1" applyFill="1" applyBorder="1" applyAlignment="1">
      <alignment horizontal="left" vertical="center"/>
    </xf>
    <xf numFmtId="0" fontId="46" fillId="0" borderId="10" xfId="0" applyFont="1" applyFill="1" applyBorder="1" applyAlignment="1">
      <alignment horizontal="center" vertical="center" wrapText="1"/>
    </xf>
    <xf numFmtId="2" fontId="46" fillId="0" borderId="11" xfId="0" applyNumberFormat="1" applyFont="1" applyFill="1" applyBorder="1" applyAlignment="1">
      <alignment horizontal="left" vertical="center"/>
    </xf>
    <xf numFmtId="2" fontId="46" fillId="0" borderId="12" xfId="0" applyNumberFormat="1" applyFont="1" applyFill="1" applyBorder="1" applyAlignment="1">
      <alignment horizontal="left" vertical="center"/>
    </xf>
    <xf numFmtId="0" fontId="46" fillId="0" borderId="12" xfId="0" applyFont="1" applyFill="1" applyBorder="1" applyAlignment="1">
      <alignment horizontal="left" vertical="center"/>
    </xf>
    <xf numFmtId="2" fontId="46" fillId="0" borderId="10" xfId="0" applyNumberFormat="1" applyFont="1" applyFill="1" applyBorder="1" applyAlignment="1">
      <alignment horizontal="center" vertical="center" wrapText="1"/>
    </xf>
    <xf numFmtId="0" fontId="46" fillId="0" borderId="10" xfId="0" applyFont="1" applyBorder="1" applyAlignment="1">
      <alignment horizontal="left" vertical="center"/>
    </xf>
    <xf numFmtId="2" fontId="46" fillId="0" borderId="10" xfId="0" applyNumberFormat="1" applyFont="1" applyFill="1" applyBorder="1" applyAlignment="1">
      <alignment horizontal="left" vertical="center" wrapText="1"/>
    </xf>
    <xf numFmtId="10" fontId="46" fillId="0" borderId="10" xfId="0" applyNumberFormat="1" applyFont="1" applyFill="1" applyBorder="1" applyAlignment="1">
      <alignment horizontal="left" vertical="center"/>
    </xf>
    <xf numFmtId="0" fontId="47" fillId="0" borderId="0" xfId="0" applyFont="1" applyAlignment="1">
      <alignment/>
    </xf>
    <xf numFmtId="2" fontId="46" fillId="0" borderId="13" xfId="0" applyNumberFormat="1" applyFont="1" applyFill="1" applyBorder="1" applyAlignment="1">
      <alignment horizontal="left" vertical="center"/>
    </xf>
    <xf numFmtId="2" fontId="46" fillId="0" borderId="14" xfId="0" applyNumberFormat="1" applyFont="1" applyFill="1" applyBorder="1" applyAlignment="1">
      <alignment horizontal="left" vertical="center"/>
    </xf>
    <xf numFmtId="2" fontId="46" fillId="33" borderId="10" xfId="0" applyNumberFormat="1" applyFont="1" applyFill="1" applyBorder="1" applyAlignment="1">
      <alignment horizontal="center" vertical="center"/>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1" fontId="46" fillId="33" borderId="10" xfId="0" applyNumberFormat="1" applyFont="1" applyFill="1" applyBorder="1" applyAlignment="1">
      <alignment horizontal="center" vertical="center"/>
    </xf>
    <xf numFmtId="2" fontId="46" fillId="34" borderId="10" xfId="0" applyNumberFormat="1" applyFont="1" applyFill="1" applyBorder="1" applyAlignment="1">
      <alignment horizontal="center" vertical="center"/>
    </xf>
    <xf numFmtId="2" fontId="46" fillId="34" borderId="10" xfId="0" applyNumberFormat="1" applyFont="1" applyFill="1" applyBorder="1" applyAlignment="1">
      <alignment horizontal="center" vertical="center" wrapText="1"/>
    </xf>
    <xf numFmtId="1" fontId="46" fillId="0" borderId="10" xfId="0" applyNumberFormat="1" applyFont="1" applyFill="1" applyBorder="1" applyAlignment="1">
      <alignment horizontal="center" vertical="center"/>
    </xf>
    <xf numFmtId="0" fontId="47" fillId="0" borderId="0" xfId="0" applyFont="1" applyFill="1" applyAlignment="1">
      <alignment/>
    </xf>
    <xf numFmtId="0" fontId="0" fillId="0" borderId="0" xfId="0" applyFill="1" applyAlignment="1">
      <alignment/>
    </xf>
    <xf numFmtId="2" fontId="48" fillId="0" borderId="10" xfId="0" applyNumberFormat="1" applyFont="1" applyFill="1" applyBorder="1" applyAlignment="1">
      <alignment horizontal="center" vertical="center"/>
    </xf>
    <xf numFmtId="0" fontId="48" fillId="0" borderId="10" xfId="0" applyFont="1" applyFill="1" applyBorder="1" applyAlignment="1">
      <alignment horizontal="left" vertical="center"/>
    </xf>
    <xf numFmtId="2" fontId="48" fillId="0" borderId="10" xfId="0" applyNumberFormat="1" applyFont="1" applyFill="1" applyBorder="1" applyAlignment="1">
      <alignment horizontal="left" vertical="center"/>
    </xf>
    <xf numFmtId="1" fontId="48" fillId="0" borderId="10" xfId="0" applyNumberFormat="1" applyFont="1" applyFill="1" applyBorder="1" applyAlignment="1">
      <alignment horizontal="center" vertical="center"/>
    </xf>
    <xf numFmtId="0" fontId="46" fillId="0" borderId="10" xfId="0" applyFont="1" applyFill="1" applyBorder="1" applyAlignment="1">
      <alignment vertical="center" wrapText="1"/>
    </xf>
    <xf numFmtId="0" fontId="0" fillId="0" borderId="15" xfId="0" applyBorder="1" applyAlignment="1">
      <alignment/>
    </xf>
    <xf numFmtId="0" fontId="46" fillId="0" borderId="10" xfId="0" applyFont="1" applyFill="1" applyBorder="1" applyAlignment="1">
      <alignment/>
    </xf>
    <xf numFmtId="0" fontId="49" fillId="0" borderId="10" xfId="0" applyFont="1" applyBorder="1" applyAlignment="1">
      <alignment/>
    </xf>
    <xf numFmtId="0" fontId="49" fillId="0" borderId="10" xfId="0" applyFont="1" applyFill="1" applyBorder="1" applyAlignment="1">
      <alignment/>
    </xf>
    <xf numFmtId="0" fontId="46" fillId="0" borderId="10" xfId="0" applyFont="1" applyBorder="1" applyAlignment="1">
      <alignment horizontal="center" vertical="center" wrapText="1"/>
    </xf>
    <xf numFmtId="2" fontId="46" fillId="0" borderId="10" xfId="0" applyNumberFormat="1" applyFont="1" applyFill="1" applyBorder="1" applyAlignment="1">
      <alignment horizontal="center" vertical="center"/>
    </xf>
    <xf numFmtId="0" fontId="45" fillId="0" borderId="15" xfId="0" applyFont="1" applyFill="1" applyBorder="1" applyAlignment="1">
      <alignment horizontal="center" vertical="center" wrapText="1"/>
    </xf>
    <xf numFmtId="167" fontId="46" fillId="0" borderId="10" xfId="0" applyNumberFormat="1" applyFont="1" applyFill="1" applyBorder="1" applyAlignment="1">
      <alignment horizontal="left" vertical="center"/>
    </xf>
    <xf numFmtId="0" fontId="49" fillId="0" borderId="10" xfId="0" applyFont="1" applyFill="1" applyBorder="1" applyAlignment="1">
      <alignment horizontal="left" wrapText="1"/>
    </xf>
    <xf numFmtId="0" fontId="49" fillId="0" borderId="10" xfId="0" applyFont="1" applyFill="1" applyBorder="1" applyAlignment="1">
      <alignment horizontal="left" vertical="top" wrapText="1"/>
    </xf>
    <xf numFmtId="0" fontId="50" fillId="0" borderId="10" xfId="0" applyFont="1" applyBorder="1" applyAlignment="1">
      <alignment horizontal="center"/>
    </xf>
    <xf numFmtId="0" fontId="48" fillId="0" borderId="10" xfId="0" applyFont="1" applyFill="1" applyBorder="1" applyAlignment="1">
      <alignment horizontal="center" vertical="center"/>
    </xf>
    <xf numFmtId="0" fontId="46" fillId="0" borderId="10" xfId="0" applyFont="1" applyBorder="1" applyAlignment="1">
      <alignment horizontal="center" vertical="center" wrapText="1"/>
    </xf>
    <xf numFmtId="2" fontId="46"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15" xfId="0" applyFont="1" applyBorder="1" applyAlignment="1">
      <alignment horizontal="center" wrapText="1"/>
    </xf>
    <xf numFmtId="0" fontId="46" fillId="0" borderId="10" xfId="0" applyFont="1" applyFill="1" applyBorder="1" applyAlignment="1">
      <alignment horizontal="center" vertical="center" wrapText="1"/>
    </xf>
    <xf numFmtId="0" fontId="51" fillId="0" borderId="11" xfId="0" applyFont="1" applyBorder="1" applyAlignment="1">
      <alignment horizontal="center"/>
    </xf>
    <xf numFmtId="0" fontId="51" fillId="0" borderId="12" xfId="0" applyFont="1" applyBorder="1" applyAlignment="1">
      <alignment horizontal="center"/>
    </xf>
    <xf numFmtId="0" fontId="51" fillId="0" borderId="15" xfId="0" applyFont="1" applyBorder="1" applyAlignment="1">
      <alignment horizontal="center"/>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5" xfId="0" applyFont="1" applyFill="1" applyBorder="1" applyAlignment="1">
      <alignment horizontal="center" vertical="center"/>
    </xf>
    <xf numFmtId="2" fontId="46" fillId="0" borderId="13" xfId="0" applyNumberFormat="1" applyFont="1" applyFill="1" applyBorder="1" applyAlignment="1">
      <alignment horizontal="center" vertical="center"/>
    </xf>
    <xf numFmtId="2" fontId="46" fillId="0" borderId="14" xfId="0" applyNumberFormat="1" applyFont="1" applyFill="1" applyBorder="1" applyAlignment="1">
      <alignment horizontal="center" vertical="center"/>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6"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N68"/>
  <sheetViews>
    <sheetView tabSelected="1" zoomScale="73" zoomScaleNormal="73" zoomScalePageLayoutView="0" workbookViewId="0" topLeftCell="A1">
      <selection activeCell="U23" sqref="U23"/>
    </sheetView>
  </sheetViews>
  <sheetFormatPr defaultColWidth="9.140625" defaultRowHeight="15"/>
  <cols>
    <col min="2" max="2" width="58.57421875" style="0" customWidth="1"/>
    <col min="3" max="3" width="24.140625" style="0" hidden="1" customWidth="1"/>
    <col min="4" max="4" width="23.8515625" style="0" hidden="1" customWidth="1"/>
    <col min="5" max="5" width="16.00390625" style="0" hidden="1" customWidth="1"/>
    <col min="6" max="6" width="26.28125" style="0" hidden="1" customWidth="1"/>
    <col min="7" max="7" width="27.8515625" style="0" hidden="1" customWidth="1"/>
    <col min="8" max="8" width="14.140625" style="0" hidden="1" customWidth="1"/>
    <col min="9" max="9" width="20.8515625" style="0" customWidth="1"/>
    <col min="10" max="10" width="21.421875" style="28" hidden="1" customWidth="1"/>
    <col min="11" max="11" width="24.28125" style="28" customWidth="1"/>
    <col min="12" max="12" width="21.421875" style="28" hidden="1" customWidth="1"/>
    <col min="13" max="13" width="41.8515625" style="0" customWidth="1"/>
    <col min="14" max="14" width="19.28125" style="0" hidden="1" customWidth="1"/>
  </cols>
  <sheetData>
    <row r="2" spans="2:14" ht="20.25">
      <c r="B2" s="44" t="s">
        <v>47</v>
      </c>
      <c r="C2" s="44"/>
      <c r="D2" s="44"/>
      <c r="E2" s="44"/>
      <c r="F2" s="44"/>
      <c r="G2" s="44"/>
      <c r="H2" s="44"/>
      <c r="I2" s="44"/>
      <c r="J2" s="44"/>
      <c r="K2" s="44"/>
      <c r="L2" s="44"/>
      <c r="M2" s="44"/>
      <c r="N2" s="34"/>
    </row>
    <row r="3" spans="2:14" ht="56.25">
      <c r="B3" s="20" t="s">
        <v>6</v>
      </c>
      <c r="C3" s="1" t="s">
        <v>0</v>
      </c>
      <c r="D3" s="1" t="s">
        <v>1</v>
      </c>
      <c r="E3" s="1" t="s">
        <v>2</v>
      </c>
      <c r="F3" s="20" t="s">
        <v>21</v>
      </c>
      <c r="G3" s="20" t="s">
        <v>22</v>
      </c>
      <c r="H3" s="1" t="s">
        <v>2</v>
      </c>
      <c r="I3" s="21" t="s">
        <v>46</v>
      </c>
      <c r="J3" s="22" t="s">
        <v>43</v>
      </c>
      <c r="K3" s="21" t="s">
        <v>52</v>
      </c>
      <c r="L3" s="21" t="s">
        <v>2</v>
      </c>
      <c r="M3" s="22" t="s">
        <v>4</v>
      </c>
      <c r="N3" s="40" t="s">
        <v>48</v>
      </c>
    </row>
    <row r="4" spans="2:14" ht="30">
      <c r="B4" s="2" t="s">
        <v>7</v>
      </c>
      <c r="C4" s="4">
        <v>1712.51</v>
      </c>
      <c r="D4" s="4">
        <v>1732.46</v>
      </c>
      <c r="E4" s="41">
        <v>1.6</v>
      </c>
      <c r="F4" s="39">
        <v>1809.11</v>
      </c>
      <c r="G4" s="39">
        <v>1895.93</v>
      </c>
      <c r="H4" s="7">
        <f>G4/F4*100</f>
        <v>104.79904483420026</v>
      </c>
      <c r="I4" s="39">
        <v>2065.62</v>
      </c>
      <c r="J4" s="39">
        <f aca="true" t="shared" si="0" ref="J4:J16">I4/G4*100</f>
        <v>108.9502249555627</v>
      </c>
      <c r="K4" s="39">
        <v>2266.11</v>
      </c>
      <c r="L4" s="39">
        <f>K4/I4*100</f>
        <v>109.70604467423826</v>
      </c>
      <c r="M4" s="42" t="s">
        <v>53</v>
      </c>
      <c r="N4" s="34"/>
    </row>
    <row r="5" spans="2:14" ht="15.75">
      <c r="B5" s="2" t="s">
        <v>8</v>
      </c>
      <c r="C5" s="4">
        <v>2021.07</v>
      </c>
      <c r="D5" s="4">
        <v>2087.09</v>
      </c>
      <c r="E5" s="7">
        <f aca="true" t="shared" si="1" ref="E5:E16">D5/C5*100-100</f>
        <v>3.2665865111055155</v>
      </c>
      <c r="F5" s="39">
        <v>2196.54</v>
      </c>
      <c r="G5" s="39">
        <v>2196.54</v>
      </c>
      <c r="H5" s="7">
        <f aca="true" t="shared" si="2" ref="H5:H16">G5/F5*100</f>
        <v>100</v>
      </c>
      <c r="I5" s="39">
        <v>2438.15</v>
      </c>
      <c r="J5" s="26">
        <f t="shared" si="0"/>
        <v>110.99957205423074</v>
      </c>
      <c r="K5" s="39">
        <f>I5*1.118</f>
        <v>2725.8517</v>
      </c>
      <c r="L5" s="39">
        <f>K5/I5*100</f>
        <v>111.80000000000001</v>
      </c>
      <c r="M5" s="48" t="s">
        <v>59</v>
      </c>
      <c r="N5" s="49" t="s">
        <v>49</v>
      </c>
    </row>
    <row r="6" spans="2:14" ht="15.75">
      <c r="B6" s="2" t="s">
        <v>9</v>
      </c>
      <c r="C6" s="4">
        <v>2021.07</v>
      </c>
      <c r="D6" s="4">
        <v>2087.09</v>
      </c>
      <c r="E6" s="7">
        <f t="shared" si="1"/>
        <v>3.2665865111055155</v>
      </c>
      <c r="F6" s="39">
        <v>2196.54</v>
      </c>
      <c r="G6" s="39">
        <v>2196.54</v>
      </c>
      <c r="H6" s="7">
        <f t="shared" si="2"/>
        <v>100</v>
      </c>
      <c r="I6" s="39">
        <v>2438.15</v>
      </c>
      <c r="J6" s="26">
        <f t="shared" si="0"/>
        <v>110.99957205423074</v>
      </c>
      <c r="K6" s="39">
        <f>I6*1.118</f>
        <v>2725.8517</v>
      </c>
      <c r="L6" s="39">
        <f aca="true" t="shared" si="3" ref="L6:L15">K6/I6*100</f>
        <v>111.80000000000001</v>
      </c>
      <c r="M6" s="48"/>
      <c r="N6" s="49"/>
    </row>
    <row r="7" spans="2:14" ht="27.75" customHeight="1">
      <c r="B7" s="2" t="s">
        <v>10</v>
      </c>
      <c r="C7" s="4">
        <v>1994.81</v>
      </c>
      <c r="D7" s="4">
        <v>2062.11</v>
      </c>
      <c r="E7" s="7">
        <f t="shared" si="1"/>
        <v>3.373754893949794</v>
      </c>
      <c r="F7" s="39">
        <v>2172.05</v>
      </c>
      <c r="G7" s="39">
        <v>2172.05</v>
      </c>
      <c r="H7" s="7">
        <f t="shared" si="2"/>
        <v>100</v>
      </c>
      <c r="I7" s="39">
        <v>2367.53</v>
      </c>
      <c r="J7" s="26">
        <f t="shared" si="0"/>
        <v>108.99979282244885</v>
      </c>
      <c r="K7" s="39">
        <v>2646.89</v>
      </c>
      <c r="L7" s="39">
        <f t="shared" si="3"/>
        <v>111.79963928651378</v>
      </c>
      <c r="M7" s="48"/>
      <c r="N7" s="49"/>
    </row>
    <row r="8" spans="2:14" ht="15.75">
      <c r="B8" s="2" t="s">
        <v>11</v>
      </c>
      <c r="C8" s="4">
        <v>1729.86</v>
      </c>
      <c r="D8" s="7">
        <v>1792.3</v>
      </c>
      <c r="E8" s="7">
        <f t="shared" si="1"/>
        <v>3.6095406564693207</v>
      </c>
      <c r="F8" s="39">
        <v>1860.87</v>
      </c>
      <c r="G8" s="39">
        <v>2105.02</v>
      </c>
      <c r="H8" s="7">
        <f t="shared" si="2"/>
        <v>113.12020721490485</v>
      </c>
      <c r="I8" s="39">
        <v>2336.56</v>
      </c>
      <c r="J8" s="26">
        <f t="shared" si="0"/>
        <v>110.99942043306001</v>
      </c>
      <c r="K8" s="39">
        <f>I8*1.118</f>
        <v>2612.27408</v>
      </c>
      <c r="L8" s="39">
        <f t="shared" si="3"/>
        <v>111.80000000000001</v>
      </c>
      <c r="M8" s="48"/>
      <c r="N8" s="49"/>
    </row>
    <row r="9" spans="2:14" ht="15.75">
      <c r="B9" s="2" t="s">
        <v>12</v>
      </c>
      <c r="C9" s="4">
        <v>1729.86</v>
      </c>
      <c r="D9" s="7">
        <v>1792.3</v>
      </c>
      <c r="E9" s="7">
        <f t="shared" si="1"/>
        <v>3.6095406564693207</v>
      </c>
      <c r="F9" s="39">
        <v>1860.89</v>
      </c>
      <c r="G9" s="39">
        <v>2105.12</v>
      </c>
      <c r="H9" s="7">
        <f t="shared" si="2"/>
        <v>113.12436522309217</v>
      </c>
      <c r="I9" s="39">
        <v>2336.67</v>
      </c>
      <c r="J9" s="26">
        <f t="shared" si="0"/>
        <v>110.9993729573611</v>
      </c>
      <c r="K9" s="39">
        <v>2612.39</v>
      </c>
      <c r="L9" s="39">
        <f t="shared" si="3"/>
        <v>111.79969786063072</v>
      </c>
      <c r="M9" s="48"/>
      <c r="N9" s="49"/>
    </row>
    <row r="10" spans="2:14" ht="15.75">
      <c r="B10" s="2" t="s">
        <v>5</v>
      </c>
      <c r="C10" s="4">
        <v>1729.86</v>
      </c>
      <c r="D10" s="7">
        <v>1792.3</v>
      </c>
      <c r="E10" s="7">
        <f t="shared" si="1"/>
        <v>3.6095406564693207</v>
      </c>
      <c r="F10" s="39">
        <v>1860.89</v>
      </c>
      <c r="G10" s="39">
        <v>2105.12</v>
      </c>
      <c r="H10" s="7">
        <f t="shared" si="2"/>
        <v>113.12436522309217</v>
      </c>
      <c r="I10" s="39">
        <v>2336.67</v>
      </c>
      <c r="J10" s="26">
        <f t="shared" si="0"/>
        <v>110.9993729573611</v>
      </c>
      <c r="K10" s="39">
        <v>2612.39</v>
      </c>
      <c r="L10" s="39">
        <f t="shared" si="3"/>
        <v>111.79969786063072</v>
      </c>
      <c r="M10" s="48"/>
      <c r="N10" s="49"/>
    </row>
    <row r="11" spans="2:14" ht="15.75">
      <c r="B11" s="2" t="s">
        <v>13</v>
      </c>
      <c r="C11" s="4">
        <v>1729.86</v>
      </c>
      <c r="D11" s="7">
        <v>1792.3</v>
      </c>
      <c r="E11" s="7">
        <f t="shared" si="1"/>
        <v>3.6095406564693207</v>
      </c>
      <c r="F11" s="39">
        <v>1860.91</v>
      </c>
      <c r="G11" s="39">
        <v>2105.21</v>
      </c>
      <c r="H11" s="7">
        <f t="shared" si="2"/>
        <v>113.12798577040265</v>
      </c>
      <c r="I11" s="39">
        <v>2336.77</v>
      </c>
      <c r="J11" s="26">
        <f t="shared" si="0"/>
        <v>110.99937773428779</v>
      </c>
      <c r="K11" s="39">
        <v>2612.5</v>
      </c>
      <c r="L11" s="39">
        <f t="shared" si="3"/>
        <v>111.79962084415669</v>
      </c>
      <c r="M11" s="48"/>
      <c r="N11" s="49"/>
    </row>
    <row r="12" spans="2:14" ht="15.75">
      <c r="B12" s="2" t="s">
        <v>20</v>
      </c>
      <c r="C12" s="4"/>
      <c r="D12" s="7"/>
      <c r="E12" s="7"/>
      <c r="F12" s="39">
        <v>1860.89</v>
      </c>
      <c r="G12" s="39">
        <v>2105.12</v>
      </c>
      <c r="H12" s="7">
        <f t="shared" si="2"/>
        <v>113.12436522309217</v>
      </c>
      <c r="I12" s="39">
        <v>2336.67</v>
      </c>
      <c r="J12" s="26">
        <f t="shared" si="0"/>
        <v>110.9993729573611</v>
      </c>
      <c r="K12" s="39">
        <v>2612.39</v>
      </c>
      <c r="L12" s="39">
        <f t="shared" si="3"/>
        <v>111.79969786063072</v>
      </c>
      <c r="M12" s="48"/>
      <c r="N12" s="49"/>
    </row>
    <row r="13" spans="2:14" ht="15.75">
      <c r="B13" s="2" t="s">
        <v>60</v>
      </c>
      <c r="C13" s="30"/>
      <c r="D13" s="31"/>
      <c r="E13" s="31"/>
      <c r="F13" s="29"/>
      <c r="G13" s="29"/>
      <c r="H13" s="31"/>
      <c r="I13" s="39">
        <v>2253.08</v>
      </c>
      <c r="J13" s="32"/>
      <c r="K13" s="39">
        <f>I13*1.118</f>
        <v>2518.94344</v>
      </c>
      <c r="L13" s="39">
        <f t="shared" si="3"/>
        <v>111.80000000000001</v>
      </c>
      <c r="M13" s="48"/>
      <c r="N13" s="49"/>
    </row>
    <row r="14" spans="2:14" ht="15.75">
      <c r="B14" s="2" t="s">
        <v>45</v>
      </c>
      <c r="C14" s="35"/>
      <c r="D14" s="35"/>
      <c r="E14" s="35"/>
      <c r="F14" s="35"/>
      <c r="G14" s="35"/>
      <c r="H14" s="35"/>
      <c r="I14" s="12">
        <v>2336.79</v>
      </c>
      <c r="J14" s="39"/>
      <c r="K14" s="39">
        <v>2612.52</v>
      </c>
      <c r="L14" s="39">
        <f t="shared" si="3"/>
        <v>111.7995198541589</v>
      </c>
      <c r="M14" s="48"/>
      <c r="N14" s="34"/>
    </row>
    <row r="15" spans="2:14" ht="15.75">
      <c r="B15" s="2" t="s">
        <v>51</v>
      </c>
      <c r="C15" s="35"/>
      <c r="D15" s="35"/>
      <c r="E15" s="35"/>
      <c r="F15" s="35"/>
      <c r="G15" s="35"/>
      <c r="H15" s="35"/>
      <c r="I15" s="12">
        <v>2336.59</v>
      </c>
      <c r="J15" s="39"/>
      <c r="K15" s="39">
        <v>2612.3</v>
      </c>
      <c r="L15" s="39">
        <f t="shared" si="3"/>
        <v>111.79967388373655</v>
      </c>
      <c r="M15" s="48"/>
      <c r="N15" s="34"/>
    </row>
    <row r="16" spans="2:14" ht="30">
      <c r="B16" s="2" t="s">
        <v>3</v>
      </c>
      <c r="C16" s="7">
        <v>2113.6</v>
      </c>
      <c r="D16" s="4">
        <v>2182.88</v>
      </c>
      <c r="E16" s="7">
        <f t="shared" si="1"/>
        <v>3.2778198334595174</v>
      </c>
      <c r="F16" s="39">
        <v>2266.09</v>
      </c>
      <c r="G16" s="39">
        <v>2373.36</v>
      </c>
      <c r="H16" s="7">
        <f t="shared" si="2"/>
        <v>104.73370431006713</v>
      </c>
      <c r="I16" s="39">
        <v>2579.11</v>
      </c>
      <c r="J16" s="39">
        <f t="shared" si="0"/>
        <v>108.66914416691947</v>
      </c>
      <c r="K16" s="39">
        <v>2766.03</v>
      </c>
      <c r="L16" s="39">
        <f>K16/I16*100</f>
        <v>107.2474613335608</v>
      </c>
      <c r="M16" s="43" t="s">
        <v>53</v>
      </c>
      <c r="N16" s="34"/>
    </row>
    <row r="17" spans="2:14" ht="15.75">
      <c r="B17" s="45" t="s">
        <v>50</v>
      </c>
      <c r="C17" s="45"/>
      <c r="D17" s="45"/>
      <c r="E17" s="45"/>
      <c r="F17" s="45"/>
      <c r="G17" s="45"/>
      <c r="H17" s="45"/>
      <c r="I17" s="45"/>
      <c r="J17" s="45"/>
      <c r="K17" s="45"/>
      <c r="L17" s="45"/>
      <c r="M17" s="45"/>
      <c r="N17" s="34"/>
    </row>
    <row r="18" spans="2:14" ht="15.75" customHeight="1">
      <c r="B18" s="13" t="s">
        <v>11</v>
      </c>
      <c r="C18" s="4"/>
      <c r="D18" s="4"/>
      <c r="E18" s="7"/>
      <c r="F18" s="46" t="s">
        <v>14</v>
      </c>
      <c r="G18" s="46" t="s">
        <v>23</v>
      </c>
      <c r="H18" s="7"/>
      <c r="I18" s="46" t="s">
        <v>39</v>
      </c>
      <c r="J18" s="47">
        <f>30.41/26.99*100</f>
        <v>112.67135976287514</v>
      </c>
      <c r="K18" s="50" t="s">
        <v>55</v>
      </c>
      <c r="L18" s="47">
        <f>33.38/30.41*100</f>
        <v>109.76652416968102</v>
      </c>
      <c r="M18" s="50" t="s">
        <v>54</v>
      </c>
      <c r="N18" s="34"/>
    </row>
    <row r="19" spans="2:14" ht="22.5" customHeight="1">
      <c r="B19" s="13" t="s">
        <v>12</v>
      </c>
      <c r="C19" s="4"/>
      <c r="D19" s="4"/>
      <c r="E19" s="7"/>
      <c r="F19" s="46"/>
      <c r="G19" s="46"/>
      <c r="H19" s="7"/>
      <c r="I19" s="46"/>
      <c r="J19" s="47"/>
      <c r="K19" s="50"/>
      <c r="L19" s="47"/>
      <c r="M19" s="50"/>
      <c r="N19" s="34"/>
    </row>
    <row r="20" spans="2:14" ht="21.75" customHeight="1">
      <c r="B20" s="13" t="s">
        <v>5</v>
      </c>
      <c r="C20" s="4"/>
      <c r="D20" s="4"/>
      <c r="E20" s="7"/>
      <c r="F20" s="46"/>
      <c r="G20" s="46"/>
      <c r="H20" s="7"/>
      <c r="I20" s="46"/>
      <c r="J20" s="47"/>
      <c r="K20" s="50"/>
      <c r="L20" s="47"/>
      <c r="M20" s="50"/>
      <c r="N20" s="34"/>
    </row>
    <row r="21" spans="2:14" ht="21.75" customHeight="1">
      <c r="B21" s="13" t="s">
        <v>13</v>
      </c>
      <c r="C21" s="4"/>
      <c r="D21" s="4"/>
      <c r="E21" s="7"/>
      <c r="F21" s="46"/>
      <c r="G21" s="46"/>
      <c r="H21" s="7"/>
      <c r="I21" s="46"/>
      <c r="J21" s="47"/>
      <c r="K21" s="50"/>
      <c r="L21" s="47"/>
      <c r="M21" s="50"/>
      <c r="N21" s="34"/>
    </row>
    <row r="22" spans="2:14" ht="21.75" customHeight="1">
      <c r="B22" s="33" t="s">
        <v>60</v>
      </c>
      <c r="C22" s="4"/>
      <c r="D22" s="4"/>
      <c r="E22" s="7"/>
      <c r="F22" s="38"/>
      <c r="G22" s="38"/>
      <c r="H22" s="7"/>
      <c r="I22" s="46"/>
      <c r="J22" s="39"/>
      <c r="K22" s="50"/>
      <c r="L22" s="47"/>
      <c r="M22" s="50"/>
      <c r="N22" s="34"/>
    </row>
    <row r="23" spans="2:14" ht="29.25" customHeight="1">
      <c r="B23" s="13" t="s">
        <v>11</v>
      </c>
      <c r="C23" s="4"/>
      <c r="D23" s="4"/>
      <c r="E23" s="7"/>
      <c r="F23" s="12" t="s">
        <v>15</v>
      </c>
      <c r="G23" s="12" t="s">
        <v>27</v>
      </c>
      <c r="H23" s="14">
        <f>26.99/26.34*100</f>
        <v>102.4677296886864</v>
      </c>
      <c r="I23" s="12" t="s">
        <v>40</v>
      </c>
      <c r="J23" s="14"/>
      <c r="K23" s="12" t="s">
        <v>56</v>
      </c>
      <c r="L23" s="12">
        <f>2612.27/2336.56*100</f>
        <v>111.79982538432567</v>
      </c>
      <c r="M23" s="50"/>
      <c r="N23" s="34"/>
    </row>
    <row r="24" spans="2:14" ht="31.5" customHeight="1">
      <c r="B24" s="13" t="s">
        <v>12</v>
      </c>
      <c r="C24" s="4"/>
      <c r="D24" s="4"/>
      <c r="E24" s="7"/>
      <c r="F24" s="12" t="s">
        <v>16</v>
      </c>
      <c r="G24" s="12" t="s">
        <v>26</v>
      </c>
      <c r="H24" s="14">
        <f>1856.68/1792.3*100</f>
        <v>103.59203258383083</v>
      </c>
      <c r="I24" s="12" t="s">
        <v>41</v>
      </c>
      <c r="J24" s="14"/>
      <c r="K24" s="12" t="s">
        <v>57</v>
      </c>
      <c r="L24" s="12">
        <f>2612.39/2336.67*100</f>
        <v>111.79969786063072</v>
      </c>
      <c r="M24" s="50"/>
      <c r="N24" s="34"/>
    </row>
    <row r="25" spans="2:14" ht="27.75" customHeight="1">
      <c r="B25" s="13" t="s">
        <v>5</v>
      </c>
      <c r="C25" s="13"/>
      <c r="D25" s="13"/>
      <c r="E25" s="13"/>
      <c r="F25" s="12" t="s">
        <v>16</v>
      </c>
      <c r="G25" s="12" t="s">
        <v>24</v>
      </c>
      <c r="H25" s="13"/>
      <c r="I25" s="12" t="s">
        <v>41</v>
      </c>
      <c r="J25" s="4"/>
      <c r="K25" s="12" t="s">
        <v>57</v>
      </c>
      <c r="L25" s="39">
        <f>2612.39/2336.67*100</f>
        <v>111.79969786063072</v>
      </c>
      <c r="M25" s="50"/>
      <c r="N25" s="34"/>
    </row>
    <row r="26" spans="2:14" ht="31.5">
      <c r="B26" s="13" t="s">
        <v>13</v>
      </c>
      <c r="C26" s="15">
        <v>1.034</v>
      </c>
      <c r="D26" s="13"/>
      <c r="E26" s="13"/>
      <c r="F26" s="12" t="s">
        <v>17</v>
      </c>
      <c r="G26" s="12" t="s">
        <v>25</v>
      </c>
      <c r="H26" s="13"/>
      <c r="I26" s="12" t="s">
        <v>42</v>
      </c>
      <c r="J26" s="4"/>
      <c r="K26" s="12" t="s">
        <v>62</v>
      </c>
      <c r="L26" s="39">
        <f>2612.5/2336.77*100</f>
        <v>111.79962084415669</v>
      </c>
      <c r="M26" s="50"/>
      <c r="N26" s="34"/>
    </row>
    <row r="27" spans="2:14" ht="31.5">
      <c r="B27" s="33" t="s">
        <v>61</v>
      </c>
      <c r="C27" s="36"/>
      <c r="D27" s="36"/>
      <c r="E27" s="36"/>
      <c r="F27" s="36"/>
      <c r="G27" s="36"/>
      <c r="H27" s="36"/>
      <c r="I27" s="12" t="s">
        <v>44</v>
      </c>
      <c r="J27" s="37"/>
      <c r="K27" s="12" t="s">
        <v>58</v>
      </c>
      <c r="L27" s="39">
        <f>2518.94/2253.08*100</f>
        <v>111.79984732011292</v>
      </c>
      <c r="M27" s="50"/>
      <c r="N27" s="34"/>
    </row>
    <row r="28" spans="2:13" ht="15.75">
      <c r="B28" s="16"/>
      <c r="C28" s="16"/>
      <c r="D28" s="16"/>
      <c r="E28" s="16"/>
      <c r="F28" s="16"/>
      <c r="G28" s="16"/>
      <c r="H28" s="16"/>
      <c r="I28" s="16"/>
      <c r="J28" s="27"/>
      <c r="K28" s="27"/>
      <c r="L28" s="27"/>
      <c r="M28" s="16"/>
    </row>
    <row r="29" spans="2:13" ht="15.75">
      <c r="B29" s="16"/>
      <c r="C29" s="16"/>
      <c r="D29" s="16"/>
      <c r="E29" s="16"/>
      <c r="F29" s="16"/>
      <c r="G29" s="16"/>
      <c r="H29" s="16"/>
      <c r="I29" s="16"/>
      <c r="J29" s="27"/>
      <c r="K29" s="27"/>
      <c r="L29" s="27"/>
      <c r="M29" s="16"/>
    </row>
    <row r="30" spans="2:13" ht="15.75">
      <c r="B30" s="16"/>
      <c r="C30" s="16"/>
      <c r="D30" s="16"/>
      <c r="E30" s="16"/>
      <c r="F30" s="16"/>
      <c r="G30" s="16"/>
      <c r="H30" s="16"/>
      <c r="I30" s="16"/>
      <c r="J30" s="27"/>
      <c r="K30" s="27"/>
      <c r="L30" s="27"/>
      <c r="M30" s="16"/>
    </row>
    <row r="31" spans="2:13" ht="15.75">
      <c r="B31" s="16"/>
      <c r="C31" s="16"/>
      <c r="D31" s="16"/>
      <c r="E31" s="16"/>
      <c r="F31" s="16"/>
      <c r="G31" s="16"/>
      <c r="H31" s="16"/>
      <c r="I31" s="16"/>
      <c r="J31" s="27"/>
      <c r="K31" s="27"/>
      <c r="L31" s="27"/>
      <c r="M31" s="16"/>
    </row>
    <row r="32" spans="2:13" ht="15.75">
      <c r="B32" s="16"/>
      <c r="C32" s="16"/>
      <c r="D32" s="16"/>
      <c r="E32" s="16"/>
      <c r="F32" s="16"/>
      <c r="G32" s="16"/>
      <c r="H32" s="16"/>
      <c r="I32" s="16"/>
      <c r="J32" s="27"/>
      <c r="K32" s="27"/>
      <c r="L32" s="27"/>
      <c r="M32" s="16"/>
    </row>
    <row r="33" spans="2:13" ht="15.75">
      <c r="B33" s="16"/>
      <c r="C33" s="16"/>
      <c r="D33" s="16"/>
      <c r="E33" s="16"/>
      <c r="F33" s="16"/>
      <c r="G33" s="16"/>
      <c r="H33" s="16"/>
      <c r="I33" s="16"/>
      <c r="J33" s="27"/>
      <c r="K33" s="27"/>
      <c r="L33" s="27"/>
      <c r="M33" s="16"/>
    </row>
    <row r="34" spans="2:13" ht="15.75">
      <c r="B34" s="16"/>
      <c r="C34" s="16"/>
      <c r="D34" s="16"/>
      <c r="E34" s="16"/>
      <c r="F34" s="16"/>
      <c r="G34" s="16"/>
      <c r="H34" s="16"/>
      <c r="I34" s="16"/>
      <c r="J34" s="27"/>
      <c r="K34" s="27"/>
      <c r="L34" s="27"/>
      <c r="M34" s="16"/>
    </row>
    <row r="35" spans="2:13" ht="15.75">
      <c r="B35" s="16"/>
      <c r="C35" s="16"/>
      <c r="D35" s="16"/>
      <c r="E35" s="16"/>
      <c r="F35" s="16"/>
      <c r="G35" s="16"/>
      <c r="H35" s="16"/>
      <c r="I35" s="16"/>
      <c r="J35" s="27"/>
      <c r="K35" s="27"/>
      <c r="L35" s="27"/>
      <c r="M35" s="16"/>
    </row>
    <row r="36" spans="2:13" ht="15.75">
      <c r="B36" s="16"/>
      <c r="C36" s="16"/>
      <c r="D36" s="16"/>
      <c r="E36" s="16"/>
      <c r="F36" s="16"/>
      <c r="G36" s="16"/>
      <c r="H36" s="16"/>
      <c r="I36" s="16"/>
      <c r="J36" s="27"/>
      <c r="K36" s="27"/>
      <c r="L36" s="27"/>
      <c r="M36" s="16"/>
    </row>
    <row r="37" spans="2:13" ht="15.75">
      <c r="B37" s="16"/>
      <c r="C37" s="16"/>
      <c r="D37" s="16"/>
      <c r="E37" s="16"/>
      <c r="F37" s="16"/>
      <c r="G37" s="16"/>
      <c r="H37" s="16"/>
      <c r="I37" s="16"/>
      <c r="J37" s="27"/>
      <c r="K37" s="27"/>
      <c r="L37" s="27"/>
      <c r="M37" s="16"/>
    </row>
    <row r="38" spans="2:13" ht="15.75">
      <c r="B38" s="16"/>
      <c r="C38" s="16"/>
      <c r="D38" s="16"/>
      <c r="E38" s="16"/>
      <c r="F38" s="16"/>
      <c r="G38" s="16"/>
      <c r="H38" s="16"/>
      <c r="I38" s="16"/>
      <c r="J38" s="27"/>
      <c r="K38" s="27"/>
      <c r="L38" s="27"/>
      <c r="M38" s="16"/>
    </row>
    <row r="39" spans="2:13" ht="15.75">
      <c r="B39" s="16"/>
      <c r="C39" s="16"/>
      <c r="D39" s="16"/>
      <c r="E39" s="16"/>
      <c r="F39" s="16"/>
      <c r="G39" s="16"/>
      <c r="H39" s="16"/>
      <c r="I39" s="16"/>
      <c r="J39" s="27"/>
      <c r="K39" s="27"/>
      <c r="L39" s="27"/>
      <c r="M39" s="16"/>
    </row>
    <row r="40" spans="2:13" ht="15.75">
      <c r="B40" s="16"/>
      <c r="C40" s="16"/>
      <c r="D40" s="16"/>
      <c r="E40" s="16"/>
      <c r="F40" s="16"/>
      <c r="G40" s="16"/>
      <c r="H40" s="16"/>
      <c r="I40" s="16"/>
      <c r="J40" s="27"/>
      <c r="K40" s="27"/>
      <c r="L40" s="27"/>
      <c r="M40" s="16"/>
    </row>
    <row r="41" spans="2:13" ht="15.75">
      <c r="B41" s="16"/>
      <c r="C41" s="16"/>
      <c r="D41" s="16"/>
      <c r="E41" s="16"/>
      <c r="F41" s="16"/>
      <c r="G41" s="16"/>
      <c r="H41" s="16"/>
      <c r="I41" s="16"/>
      <c r="J41" s="27"/>
      <c r="K41" s="27"/>
      <c r="L41" s="27"/>
      <c r="M41" s="16"/>
    </row>
    <row r="42" spans="2:13" ht="15.75">
      <c r="B42" s="16"/>
      <c r="C42" s="16"/>
      <c r="D42" s="16"/>
      <c r="E42" s="16"/>
      <c r="F42" s="16"/>
      <c r="G42" s="16"/>
      <c r="H42" s="16"/>
      <c r="I42" s="16"/>
      <c r="J42" s="27"/>
      <c r="K42" s="27"/>
      <c r="L42" s="27"/>
      <c r="M42" s="16"/>
    </row>
    <row r="43" spans="2:13" ht="15.75">
      <c r="B43" s="16"/>
      <c r="C43" s="16"/>
      <c r="D43" s="16"/>
      <c r="E43" s="16"/>
      <c r="F43" s="16"/>
      <c r="G43" s="16"/>
      <c r="H43" s="16"/>
      <c r="I43" s="16"/>
      <c r="J43" s="27"/>
      <c r="K43" s="27"/>
      <c r="L43" s="27"/>
      <c r="M43" s="16"/>
    </row>
    <row r="44" spans="2:13" ht="15.75">
      <c r="B44" s="16"/>
      <c r="C44" s="16"/>
      <c r="D44" s="16"/>
      <c r="E44" s="16"/>
      <c r="F44" s="16"/>
      <c r="G44" s="16"/>
      <c r="H44" s="16"/>
      <c r="I44" s="16"/>
      <c r="J44" s="27"/>
      <c r="K44" s="27"/>
      <c r="L44" s="27"/>
      <c r="M44" s="16"/>
    </row>
    <row r="45" spans="2:13" ht="15.75">
      <c r="B45" s="16"/>
      <c r="C45" s="16"/>
      <c r="D45" s="16"/>
      <c r="E45" s="16"/>
      <c r="F45" s="16"/>
      <c r="G45" s="16"/>
      <c r="H45" s="16"/>
      <c r="I45" s="16"/>
      <c r="J45" s="27"/>
      <c r="K45" s="27"/>
      <c r="L45" s="27"/>
      <c r="M45" s="16"/>
    </row>
    <row r="46" spans="2:13" ht="15.75">
      <c r="B46" s="16"/>
      <c r="C46" s="16"/>
      <c r="D46" s="16"/>
      <c r="E46" s="16"/>
      <c r="F46" s="16"/>
      <c r="G46" s="16"/>
      <c r="H46" s="16"/>
      <c r="I46" s="16"/>
      <c r="J46" s="27"/>
      <c r="K46" s="27"/>
      <c r="L46" s="27"/>
      <c r="M46" s="16"/>
    </row>
    <row r="47" spans="2:13" ht="15.75">
      <c r="B47" s="16"/>
      <c r="C47" s="16"/>
      <c r="D47" s="16"/>
      <c r="E47" s="16"/>
      <c r="F47" s="16"/>
      <c r="G47" s="16"/>
      <c r="H47" s="16"/>
      <c r="I47" s="16"/>
      <c r="J47" s="27"/>
      <c r="K47" s="27"/>
      <c r="L47" s="27"/>
      <c r="M47" s="16"/>
    </row>
    <row r="48" spans="2:13" ht="15.75">
      <c r="B48" s="16"/>
      <c r="C48" s="16"/>
      <c r="D48" s="16"/>
      <c r="E48" s="16"/>
      <c r="F48" s="16"/>
      <c r="G48" s="16"/>
      <c r="H48" s="16"/>
      <c r="I48" s="16"/>
      <c r="J48" s="27"/>
      <c r="K48" s="27"/>
      <c r="L48" s="27"/>
      <c r="M48" s="16"/>
    </row>
    <row r="49" spans="2:13" ht="15.75">
      <c r="B49" s="16"/>
      <c r="C49" s="16"/>
      <c r="D49" s="16"/>
      <c r="E49" s="16"/>
      <c r="F49" s="16"/>
      <c r="G49" s="16"/>
      <c r="H49" s="16"/>
      <c r="I49" s="16"/>
      <c r="J49" s="27"/>
      <c r="K49" s="27"/>
      <c r="L49" s="27"/>
      <c r="M49" s="16"/>
    </row>
    <row r="50" spans="2:13" ht="15.75">
      <c r="B50" s="16"/>
      <c r="C50" s="16"/>
      <c r="D50" s="16"/>
      <c r="E50" s="16"/>
      <c r="F50" s="16"/>
      <c r="G50" s="16"/>
      <c r="H50" s="16"/>
      <c r="I50" s="16"/>
      <c r="J50" s="27"/>
      <c r="K50" s="27"/>
      <c r="L50" s="27"/>
      <c r="M50" s="16"/>
    </row>
    <row r="51" spans="2:13" ht="15.75">
      <c r="B51" s="16"/>
      <c r="C51" s="16"/>
      <c r="D51" s="16"/>
      <c r="E51" s="16"/>
      <c r="F51" s="16"/>
      <c r="G51" s="16"/>
      <c r="H51" s="16"/>
      <c r="I51" s="16"/>
      <c r="J51" s="27"/>
      <c r="K51" s="27"/>
      <c r="L51" s="27"/>
      <c r="M51" s="16"/>
    </row>
    <row r="52" spans="2:13" ht="15.75">
      <c r="B52" s="16"/>
      <c r="C52" s="16"/>
      <c r="D52" s="16"/>
      <c r="E52" s="16"/>
      <c r="F52" s="16"/>
      <c r="G52" s="16"/>
      <c r="H52" s="16"/>
      <c r="I52" s="16"/>
      <c r="J52" s="27"/>
      <c r="K52" s="27"/>
      <c r="L52" s="27"/>
      <c r="M52" s="16"/>
    </row>
    <row r="53" spans="2:13" ht="15.75">
      <c r="B53" s="16"/>
      <c r="C53" s="16"/>
      <c r="D53" s="16"/>
      <c r="E53" s="16"/>
      <c r="F53" s="16"/>
      <c r="G53" s="16"/>
      <c r="H53" s="16"/>
      <c r="I53" s="16"/>
      <c r="J53" s="27"/>
      <c r="K53" s="27"/>
      <c r="L53" s="27"/>
      <c r="M53" s="16"/>
    </row>
    <row r="54" spans="2:13" ht="15.75">
      <c r="B54" s="16"/>
      <c r="C54" s="16"/>
      <c r="D54" s="16"/>
      <c r="E54" s="16"/>
      <c r="F54" s="16"/>
      <c r="G54" s="16"/>
      <c r="H54" s="16"/>
      <c r="I54" s="16"/>
      <c r="J54" s="27"/>
      <c r="K54" s="27"/>
      <c r="L54" s="27"/>
      <c r="M54" s="16"/>
    </row>
    <row r="55" spans="2:13" ht="15.75">
      <c r="B55" s="16"/>
      <c r="C55" s="16"/>
      <c r="D55" s="16"/>
      <c r="E55" s="16"/>
      <c r="F55" s="16"/>
      <c r="G55" s="16"/>
      <c r="H55" s="16"/>
      <c r="I55" s="16"/>
      <c r="J55" s="27"/>
      <c r="K55" s="27"/>
      <c r="L55" s="27"/>
      <c r="M55" s="16"/>
    </row>
    <row r="56" spans="2:13" ht="15.75">
      <c r="B56" s="16"/>
      <c r="C56" s="16"/>
      <c r="D56" s="16"/>
      <c r="E56" s="16"/>
      <c r="F56" s="16"/>
      <c r="G56" s="16"/>
      <c r="H56" s="16"/>
      <c r="I56" s="16"/>
      <c r="J56" s="27"/>
      <c r="K56" s="27"/>
      <c r="L56" s="27"/>
      <c r="M56" s="16"/>
    </row>
    <row r="57" spans="2:13" ht="15.75">
      <c r="B57" s="16"/>
      <c r="C57" s="16"/>
      <c r="D57" s="16"/>
      <c r="E57" s="16"/>
      <c r="F57" s="16"/>
      <c r="G57" s="16"/>
      <c r="H57" s="16"/>
      <c r="I57" s="16"/>
      <c r="J57" s="27"/>
      <c r="K57" s="27"/>
      <c r="L57" s="27"/>
      <c r="M57" s="16"/>
    </row>
    <row r="58" spans="2:13" ht="15.75">
      <c r="B58" s="16"/>
      <c r="C58" s="16"/>
      <c r="D58" s="16"/>
      <c r="E58" s="16"/>
      <c r="F58" s="16"/>
      <c r="G58" s="16"/>
      <c r="H58" s="16"/>
      <c r="I58" s="16"/>
      <c r="J58" s="27"/>
      <c r="K58" s="27"/>
      <c r="L58" s="27"/>
      <c r="M58" s="16"/>
    </row>
    <row r="59" spans="2:13" ht="15.75">
      <c r="B59" s="16"/>
      <c r="C59" s="16"/>
      <c r="D59" s="16"/>
      <c r="E59" s="16"/>
      <c r="F59" s="16"/>
      <c r="G59" s="16"/>
      <c r="H59" s="16"/>
      <c r="I59" s="16"/>
      <c r="J59" s="27"/>
      <c r="K59" s="27"/>
      <c r="L59" s="27"/>
      <c r="M59" s="16"/>
    </row>
    <row r="60" spans="2:13" ht="15.75">
      <c r="B60" s="16"/>
      <c r="C60" s="16"/>
      <c r="D60" s="16"/>
      <c r="E60" s="16"/>
      <c r="F60" s="16"/>
      <c r="G60" s="16"/>
      <c r="H60" s="16"/>
      <c r="I60" s="16"/>
      <c r="J60" s="27"/>
      <c r="K60" s="27"/>
      <c r="L60" s="27"/>
      <c r="M60" s="16"/>
    </row>
    <row r="61" spans="2:13" ht="15.75">
      <c r="B61" s="16"/>
      <c r="C61" s="16"/>
      <c r="D61" s="16"/>
      <c r="E61" s="16"/>
      <c r="F61" s="16"/>
      <c r="G61" s="16"/>
      <c r="H61" s="16"/>
      <c r="I61" s="16"/>
      <c r="J61" s="27"/>
      <c r="K61" s="27"/>
      <c r="L61" s="27"/>
      <c r="M61" s="16"/>
    </row>
    <row r="62" spans="2:13" ht="15.75">
      <c r="B62" s="16"/>
      <c r="C62" s="16"/>
      <c r="D62" s="16"/>
      <c r="E62" s="16"/>
      <c r="F62" s="16"/>
      <c r="G62" s="16"/>
      <c r="H62" s="16"/>
      <c r="I62" s="16"/>
      <c r="J62" s="27"/>
      <c r="K62" s="27"/>
      <c r="L62" s="27"/>
      <c r="M62" s="16"/>
    </row>
    <row r="63" spans="2:13" ht="15.75">
      <c r="B63" s="16"/>
      <c r="C63" s="16"/>
      <c r="D63" s="16"/>
      <c r="E63" s="16"/>
      <c r="F63" s="16"/>
      <c r="G63" s="16"/>
      <c r="H63" s="16"/>
      <c r="I63" s="16"/>
      <c r="J63" s="27"/>
      <c r="K63" s="27"/>
      <c r="L63" s="27"/>
      <c r="M63" s="16"/>
    </row>
    <row r="64" spans="2:13" ht="15.75">
      <c r="B64" s="16"/>
      <c r="C64" s="16"/>
      <c r="D64" s="16"/>
      <c r="E64" s="16"/>
      <c r="F64" s="16"/>
      <c r="G64" s="16"/>
      <c r="H64" s="16"/>
      <c r="I64" s="16"/>
      <c r="J64" s="27"/>
      <c r="K64" s="27"/>
      <c r="L64" s="27"/>
      <c r="M64" s="16"/>
    </row>
    <row r="65" spans="2:13" ht="15.75">
      <c r="B65" s="16"/>
      <c r="C65" s="16"/>
      <c r="D65" s="16"/>
      <c r="E65" s="16"/>
      <c r="F65" s="16"/>
      <c r="G65" s="16"/>
      <c r="H65" s="16"/>
      <c r="I65" s="16"/>
      <c r="J65" s="27"/>
      <c r="K65" s="27"/>
      <c r="L65" s="27"/>
      <c r="M65" s="16"/>
    </row>
    <row r="66" spans="2:13" ht="15.75">
      <c r="B66" s="16"/>
      <c r="C66" s="16"/>
      <c r="D66" s="16"/>
      <c r="E66" s="16"/>
      <c r="F66" s="16"/>
      <c r="G66" s="16"/>
      <c r="H66" s="16"/>
      <c r="I66" s="16"/>
      <c r="J66" s="27"/>
      <c r="K66" s="27"/>
      <c r="L66" s="27"/>
      <c r="M66" s="16"/>
    </row>
    <row r="67" spans="2:13" ht="15.75">
      <c r="B67" s="16"/>
      <c r="C67" s="16"/>
      <c r="D67" s="16"/>
      <c r="E67" s="16"/>
      <c r="F67" s="16"/>
      <c r="G67" s="16"/>
      <c r="H67" s="16"/>
      <c r="I67" s="16"/>
      <c r="J67" s="27"/>
      <c r="K67" s="27"/>
      <c r="L67" s="27"/>
      <c r="M67" s="16"/>
    </row>
    <row r="68" spans="2:13" ht="15.75">
      <c r="B68" s="16"/>
      <c r="C68" s="16"/>
      <c r="D68" s="16"/>
      <c r="E68" s="16"/>
      <c r="F68" s="16"/>
      <c r="G68" s="16"/>
      <c r="H68" s="16"/>
      <c r="I68" s="16"/>
      <c r="J68" s="27"/>
      <c r="K68" s="27"/>
      <c r="L68" s="27"/>
      <c r="M68" s="16"/>
    </row>
  </sheetData>
  <sheetProtection/>
  <mergeCells count="11">
    <mergeCell ref="N5:N13"/>
    <mergeCell ref="M18:M27"/>
    <mergeCell ref="K18:K22"/>
    <mergeCell ref="L18:L22"/>
    <mergeCell ref="B2:M2"/>
    <mergeCell ref="B17:M17"/>
    <mergeCell ref="F18:F21"/>
    <mergeCell ref="G18:G21"/>
    <mergeCell ref="J18:J21"/>
    <mergeCell ref="M5:M15"/>
    <mergeCell ref="I18:I22"/>
  </mergeCells>
  <printOptions/>
  <pageMargins left="0" right="0" top="0" bottom="0.7480314960629921" header="0.31496062992125984" footer="0.31496062992125984"/>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B2:L71"/>
  <sheetViews>
    <sheetView zoomScale="57" zoomScaleNormal="57" zoomScalePageLayoutView="0" workbookViewId="0" topLeftCell="A1">
      <selection activeCell="F16" sqref="F16:F18"/>
    </sheetView>
  </sheetViews>
  <sheetFormatPr defaultColWidth="9.140625" defaultRowHeight="15"/>
  <cols>
    <col min="2" max="2" width="40.57421875" style="0" customWidth="1"/>
    <col min="3" max="3" width="24.140625" style="0" hidden="1" customWidth="1"/>
    <col min="4" max="4" width="23.8515625" style="0" hidden="1" customWidth="1"/>
    <col min="5" max="5" width="16.00390625" style="0" hidden="1" customWidth="1"/>
    <col min="6" max="6" width="43.140625" style="0" customWidth="1"/>
    <col min="7" max="7" width="14.140625" style="0" hidden="1" customWidth="1"/>
    <col min="8" max="10" width="20.8515625" style="0" customWidth="1"/>
    <col min="11" max="11" width="21.421875" style="0" customWidth="1"/>
    <col min="12" max="12" width="27.57421875" style="0" customWidth="1"/>
  </cols>
  <sheetData>
    <row r="2" spans="2:12" ht="21">
      <c r="B2" s="51" t="s">
        <v>35</v>
      </c>
      <c r="C2" s="52"/>
      <c r="D2" s="52"/>
      <c r="E2" s="52"/>
      <c r="F2" s="52"/>
      <c r="G2" s="52"/>
      <c r="H2" s="52"/>
      <c r="I2" s="52"/>
      <c r="J2" s="52"/>
      <c r="K2" s="52"/>
      <c r="L2" s="53"/>
    </row>
    <row r="3" spans="2:12" ht="56.25">
      <c r="B3" s="20" t="s">
        <v>6</v>
      </c>
      <c r="C3" s="1" t="s">
        <v>0</v>
      </c>
      <c r="D3" s="1" t="s">
        <v>1</v>
      </c>
      <c r="E3" s="1" t="s">
        <v>2</v>
      </c>
      <c r="F3" s="20" t="s">
        <v>38</v>
      </c>
      <c r="G3" s="1" t="s">
        <v>2</v>
      </c>
      <c r="H3" s="20" t="s">
        <v>37</v>
      </c>
      <c r="I3" s="20" t="s">
        <v>2</v>
      </c>
      <c r="J3" s="21" t="s">
        <v>33</v>
      </c>
      <c r="K3" s="21" t="s">
        <v>34</v>
      </c>
      <c r="L3" s="22" t="s">
        <v>4</v>
      </c>
    </row>
    <row r="4" spans="2:12" ht="31.5">
      <c r="B4" s="2" t="s">
        <v>7</v>
      </c>
      <c r="C4" s="4">
        <v>1712.51</v>
      </c>
      <c r="D4" s="4">
        <v>1732.46</v>
      </c>
      <c r="E4" s="5">
        <v>1.6</v>
      </c>
      <c r="F4" s="24">
        <v>2065.62</v>
      </c>
      <c r="G4" s="7" t="e">
        <f>#REF!/F4*100</f>
        <v>#REF!</v>
      </c>
      <c r="H4" s="19">
        <v>2065.62</v>
      </c>
      <c r="I4" s="19" t="e">
        <f>H4/#REF!*100</f>
        <v>#REF!</v>
      </c>
      <c r="J4" s="19">
        <f>H4</f>
        <v>2065.62</v>
      </c>
      <c r="K4" s="19" t="e">
        <f>J4/#REF!*100</f>
        <v>#REF!</v>
      </c>
      <c r="L4" s="8"/>
    </row>
    <row r="5" spans="2:12" ht="15.75">
      <c r="B5" s="2" t="s">
        <v>8</v>
      </c>
      <c r="C5" s="4">
        <v>2021.07</v>
      </c>
      <c r="D5" s="4">
        <v>2087.09</v>
      </c>
      <c r="E5" s="9">
        <f aca="true" t="shared" si="0" ref="E5:E13">D5/C5*100-100</f>
        <v>3.2665865111055155</v>
      </c>
      <c r="F5" s="6"/>
      <c r="G5" s="7" t="e">
        <f>#REF!/F5*100</f>
        <v>#REF!</v>
      </c>
      <c r="H5" s="19">
        <v>3323.35</v>
      </c>
      <c r="I5" s="19" t="e">
        <f>H5/#REF!*100</f>
        <v>#REF!</v>
      </c>
      <c r="J5" s="19">
        <v>2438.15</v>
      </c>
      <c r="K5" s="23" t="e">
        <f>J5/#REF!*100</f>
        <v>#REF!</v>
      </c>
      <c r="L5" s="8"/>
    </row>
    <row r="6" spans="2:12" ht="15.75">
      <c r="B6" s="2" t="s">
        <v>9</v>
      </c>
      <c r="C6" s="4">
        <v>2021.07</v>
      </c>
      <c r="D6" s="4">
        <v>2087.09</v>
      </c>
      <c r="E6" s="9">
        <f t="shared" si="0"/>
        <v>3.2665865111055155</v>
      </c>
      <c r="F6" s="6"/>
      <c r="G6" s="7" t="e">
        <f>#REF!/F6*100</f>
        <v>#REF!</v>
      </c>
      <c r="H6" s="19">
        <v>3323.35</v>
      </c>
      <c r="I6" s="19" t="e">
        <f>H6/#REF!*100</f>
        <v>#REF!</v>
      </c>
      <c r="J6" s="19">
        <v>2438.15</v>
      </c>
      <c r="K6" s="23" t="e">
        <f>J6/#REF!*100</f>
        <v>#REF!</v>
      </c>
      <c r="L6" s="8"/>
    </row>
    <row r="7" spans="2:12" ht="36.75" customHeight="1">
      <c r="B7" s="2" t="s">
        <v>10</v>
      </c>
      <c r="C7" s="4">
        <v>1994.81</v>
      </c>
      <c r="D7" s="4">
        <v>2062.11</v>
      </c>
      <c r="E7" s="9">
        <f t="shared" si="0"/>
        <v>3.373754893949794</v>
      </c>
      <c r="F7" s="6"/>
      <c r="G7" s="7" t="e">
        <f>#REF!/F7*100</f>
        <v>#REF!</v>
      </c>
      <c r="H7" s="19">
        <v>3323.35</v>
      </c>
      <c r="I7" s="19" t="e">
        <f>H7/#REF!*100</f>
        <v>#REF!</v>
      </c>
      <c r="J7" s="19">
        <f>2410.97</f>
        <v>2410.97</v>
      </c>
      <c r="K7" s="23" t="e">
        <f>J7/#REF!*100</f>
        <v>#REF!</v>
      </c>
      <c r="L7" s="8"/>
    </row>
    <row r="8" spans="2:12" ht="15.75">
      <c r="B8" s="2" t="s">
        <v>11</v>
      </c>
      <c r="C8" s="4">
        <v>1729.86</v>
      </c>
      <c r="D8" s="7">
        <v>1792.3</v>
      </c>
      <c r="E8" s="9">
        <f t="shared" si="0"/>
        <v>3.6095406564693207</v>
      </c>
      <c r="F8" s="6"/>
      <c r="G8" s="7" t="e">
        <f>#REF!/F8*100</f>
        <v>#REF!</v>
      </c>
      <c r="H8" s="19">
        <v>3323.35</v>
      </c>
      <c r="I8" s="19" t="e">
        <f>H8/#REF!*100</f>
        <v>#REF!</v>
      </c>
      <c r="J8" s="19">
        <v>2336.56</v>
      </c>
      <c r="K8" s="23" t="e">
        <f>J8/#REF!*100</f>
        <v>#REF!</v>
      </c>
      <c r="L8" s="8"/>
    </row>
    <row r="9" spans="2:12" ht="15.75">
      <c r="B9" s="2" t="s">
        <v>12</v>
      </c>
      <c r="C9" s="4">
        <v>1729.86</v>
      </c>
      <c r="D9" s="7">
        <v>1792.3</v>
      </c>
      <c r="E9" s="9">
        <f t="shared" si="0"/>
        <v>3.6095406564693207</v>
      </c>
      <c r="F9" s="6"/>
      <c r="G9" s="7" t="e">
        <f>#REF!/F9*100</f>
        <v>#REF!</v>
      </c>
      <c r="H9" s="19">
        <v>3323.35</v>
      </c>
      <c r="I9" s="19" t="e">
        <f>H9/#REF!*100</f>
        <v>#REF!</v>
      </c>
      <c r="J9" s="19">
        <v>2336.67</v>
      </c>
      <c r="K9" s="23" t="e">
        <f>J9/#REF!*100</f>
        <v>#REF!</v>
      </c>
      <c r="L9" s="8"/>
    </row>
    <row r="10" spans="2:12" ht="15.75">
      <c r="B10" s="2" t="s">
        <v>5</v>
      </c>
      <c r="C10" s="4">
        <v>1729.86</v>
      </c>
      <c r="D10" s="7">
        <v>1792.3</v>
      </c>
      <c r="E10" s="9">
        <f t="shared" si="0"/>
        <v>3.6095406564693207</v>
      </c>
      <c r="F10" s="6"/>
      <c r="G10" s="7" t="e">
        <f>#REF!/F10*100</f>
        <v>#REF!</v>
      </c>
      <c r="H10" s="19">
        <v>3323.35</v>
      </c>
      <c r="I10" s="19" t="e">
        <f>H10/#REF!*100</f>
        <v>#REF!</v>
      </c>
      <c r="J10" s="19">
        <f>J9</f>
        <v>2336.67</v>
      </c>
      <c r="K10" s="23" t="e">
        <f>J10/#REF!*100</f>
        <v>#REF!</v>
      </c>
      <c r="L10" s="8"/>
    </row>
    <row r="11" spans="2:12" ht="15.75">
      <c r="B11" s="2" t="s">
        <v>13</v>
      </c>
      <c r="C11" s="4">
        <v>1729.86</v>
      </c>
      <c r="D11" s="7">
        <v>1792.3</v>
      </c>
      <c r="E11" s="9">
        <f t="shared" si="0"/>
        <v>3.6095406564693207</v>
      </c>
      <c r="F11" s="6"/>
      <c r="G11" s="7" t="e">
        <f>#REF!/F11*100</f>
        <v>#REF!</v>
      </c>
      <c r="H11" s="19">
        <v>3323.35</v>
      </c>
      <c r="I11" s="19" t="e">
        <f>H11/#REF!*100</f>
        <v>#REF!</v>
      </c>
      <c r="J11" s="19">
        <v>2336.77</v>
      </c>
      <c r="K11" s="23" t="e">
        <f>J11/#REF!*100</f>
        <v>#REF!</v>
      </c>
      <c r="L11" s="8"/>
    </row>
    <row r="12" spans="2:12" ht="15.75">
      <c r="B12" s="2" t="s">
        <v>20</v>
      </c>
      <c r="C12" s="4"/>
      <c r="D12" s="7"/>
      <c r="E12" s="9"/>
      <c r="F12" s="6"/>
      <c r="G12" s="7" t="e">
        <f>#REF!/F12*100</f>
        <v>#REF!</v>
      </c>
      <c r="H12" s="19">
        <v>3323.35</v>
      </c>
      <c r="I12" s="19" t="e">
        <f>H12/#REF!*100</f>
        <v>#REF!</v>
      </c>
      <c r="J12" s="19">
        <v>2336.67</v>
      </c>
      <c r="K12" s="23" t="e">
        <f>J12/#REF!*100</f>
        <v>#REF!</v>
      </c>
      <c r="L12" s="8"/>
    </row>
    <row r="13" spans="2:12" ht="15.75">
      <c r="B13" s="2" t="s">
        <v>3</v>
      </c>
      <c r="C13" s="7">
        <v>2113.6</v>
      </c>
      <c r="D13" s="4">
        <v>2182.88</v>
      </c>
      <c r="E13" s="9">
        <f t="shared" si="0"/>
        <v>3.2778198334595174</v>
      </c>
      <c r="F13" s="24">
        <v>2579.11</v>
      </c>
      <c r="G13" s="7" t="e">
        <f>#REF!/F13*100</f>
        <v>#REF!</v>
      </c>
      <c r="H13" s="19">
        <v>2579.11</v>
      </c>
      <c r="I13" s="19" t="e">
        <f>H13/#REF!*100</f>
        <v>#REF!</v>
      </c>
      <c r="J13" s="19"/>
      <c r="K13" s="23"/>
      <c r="L13" s="8"/>
    </row>
    <row r="14" spans="2:12" ht="31.5">
      <c r="B14" s="3" t="s">
        <v>18</v>
      </c>
      <c r="C14" s="7"/>
      <c r="D14" s="4"/>
      <c r="E14" s="9"/>
      <c r="F14" s="24">
        <v>2412.97</v>
      </c>
      <c r="G14" s="7" t="e">
        <f>#REF!/F14*100</f>
        <v>#REF!</v>
      </c>
      <c r="H14" s="19">
        <v>2412.97</v>
      </c>
      <c r="I14" s="19" t="e">
        <f>H14/#REF!*100</f>
        <v>#REF!</v>
      </c>
      <c r="J14" s="19">
        <f>H14</f>
        <v>2412.97</v>
      </c>
      <c r="K14" s="19" t="e">
        <f>J14/#REF!*100</f>
        <v>#REF!</v>
      </c>
      <c r="L14" s="8"/>
    </row>
    <row r="15" spans="2:12" ht="47.25">
      <c r="B15" s="3" t="s">
        <v>19</v>
      </c>
      <c r="C15" s="10"/>
      <c r="D15" s="11"/>
      <c r="E15" s="10"/>
      <c r="F15" s="6"/>
      <c r="G15" s="7"/>
      <c r="H15" s="7"/>
      <c r="I15" s="7"/>
      <c r="J15" s="7"/>
      <c r="K15" s="7"/>
      <c r="L15" s="8"/>
    </row>
    <row r="16" spans="2:12" ht="31.5">
      <c r="B16" s="3" t="s">
        <v>30</v>
      </c>
      <c r="C16" s="7"/>
      <c r="D16" s="4"/>
      <c r="E16" s="7"/>
      <c r="F16" s="25">
        <v>2632.47</v>
      </c>
      <c r="G16" s="7"/>
      <c r="H16" s="19">
        <v>2632.47</v>
      </c>
      <c r="I16" s="19" t="e">
        <f>H16/#REF!*100</f>
        <v>#REF!</v>
      </c>
      <c r="J16" s="19">
        <f>H16</f>
        <v>2632.47</v>
      </c>
      <c r="K16" s="19" t="e">
        <f>J16/#REF!*100</f>
        <v>#REF!</v>
      </c>
      <c r="L16" s="8"/>
    </row>
    <row r="17" spans="2:12" ht="157.5">
      <c r="B17" s="3" t="s">
        <v>31</v>
      </c>
      <c r="C17" s="7"/>
      <c r="D17" s="4"/>
      <c r="E17" s="7"/>
      <c r="F17" s="24">
        <v>2707.59</v>
      </c>
      <c r="G17" s="7"/>
      <c r="H17" s="19">
        <v>2707.59</v>
      </c>
      <c r="I17" s="19" t="e">
        <f>H17/#REF!*100</f>
        <v>#REF!</v>
      </c>
      <c r="J17" s="19">
        <f>H17</f>
        <v>2707.59</v>
      </c>
      <c r="K17" s="19" t="e">
        <f>J17/#REF!*100</f>
        <v>#REF!</v>
      </c>
      <c r="L17" s="8"/>
    </row>
    <row r="18" spans="2:12" ht="63">
      <c r="B18" s="3" t="s">
        <v>29</v>
      </c>
      <c r="C18" s="7"/>
      <c r="D18" s="4"/>
      <c r="E18" s="7"/>
      <c r="F18" s="25">
        <v>2600.33</v>
      </c>
      <c r="G18" s="7"/>
      <c r="H18" s="19">
        <v>2600.33</v>
      </c>
      <c r="I18" s="19" t="e">
        <f>H18/#REF!*100</f>
        <v>#REF!</v>
      </c>
      <c r="J18" s="19">
        <f>H18</f>
        <v>2600.33</v>
      </c>
      <c r="K18" s="19" t="e">
        <f>J18/#REF!*100</f>
        <v>#REF!</v>
      </c>
      <c r="L18" s="8"/>
    </row>
    <row r="19" spans="2:12" ht="173.25">
      <c r="B19" s="3" t="s">
        <v>32</v>
      </c>
      <c r="C19" s="10"/>
      <c r="D19" s="11"/>
      <c r="E19" s="10"/>
      <c r="F19" s="12">
        <v>2391.96</v>
      </c>
      <c r="G19" s="7"/>
      <c r="H19" s="7"/>
      <c r="I19" s="7"/>
      <c r="J19" s="7"/>
      <c r="K19" s="7"/>
      <c r="L19" s="8" t="s">
        <v>36</v>
      </c>
    </row>
    <row r="20" spans="2:12" ht="15.75" hidden="1">
      <c r="B20" s="54" t="s">
        <v>28</v>
      </c>
      <c r="C20" s="55"/>
      <c r="D20" s="55"/>
      <c r="E20" s="55"/>
      <c r="F20" s="55"/>
      <c r="G20" s="55"/>
      <c r="H20" s="55"/>
      <c r="I20" s="55"/>
      <c r="J20" s="55"/>
      <c r="K20" s="55"/>
      <c r="L20" s="56"/>
    </row>
    <row r="21" spans="2:12" ht="15.75" customHeight="1" hidden="1">
      <c r="B21" s="13" t="s">
        <v>11</v>
      </c>
      <c r="C21" s="4"/>
      <c r="D21" s="4"/>
      <c r="E21" s="7"/>
      <c r="F21" s="46" t="s">
        <v>14</v>
      </c>
      <c r="G21" s="7"/>
      <c r="H21" s="57"/>
      <c r="I21" s="17"/>
      <c r="J21" s="57"/>
      <c r="K21" s="57"/>
      <c r="L21" s="59"/>
    </row>
    <row r="22" spans="2:12" ht="22.5" customHeight="1" hidden="1">
      <c r="B22" s="13" t="s">
        <v>12</v>
      </c>
      <c r="C22" s="4"/>
      <c r="D22" s="4"/>
      <c r="E22" s="7"/>
      <c r="F22" s="46"/>
      <c r="G22" s="7"/>
      <c r="H22" s="58"/>
      <c r="I22" s="18"/>
      <c r="J22" s="58"/>
      <c r="K22" s="58"/>
      <c r="L22" s="60"/>
    </row>
    <row r="23" spans="2:12" ht="21.75" customHeight="1" hidden="1">
      <c r="B23" s="13" t="s">
        <v>5</v>
      </c>
      <c r="C23" s="4"/>
      <c r="D23" s="4"/>
      <c r="E23" s="7"/>
      <c r="F23" s="46"/>
      <c r="G23" s="7"/>
      <c r="H23" s="58"/>
      <c r="I23" s="18"/>
      <c r="J23" s="58"/>
      <c r="K23" s="58"/>
      <c r="L23" s="60"/>
    </row>
    <row r="24" spans="2:12" ht="21.75" customHeight="1" hidden="1">
      <c r="B24" s="13" t="s">
        <v>13</v>
      </c>
      <c r="C24" s="4"/>
      <c r="D24" s="4"/>
      <c r="E24" s="7"/>
      <c r="F24" s="46"/>
      <c r="G24" s="7"/>
      <c r="H24" s="58"/>
      <c r="I24" s="18"/>
      <c r="J24" s="58"/>
      <c r="K24" s="58"/>
      <c r="L24" s="60"/>
    </row>
    <row r="25" spans="2:12" ht="29.25" customHeight="1" hidden="1">
      <c r="B25" s="13" t="s">
        <v>11</v>
      </c>
      <c r="C25" s="4"/>
      <c r="D25" s="4"/>
      <c r="E25" s="7"/>
      <c r="F25" s="12" t="s">
        <v>15</v>
      </c>
      <c r="G25" s="14">
        <f>26.99/26.34*100</f>
        <v>102.4677296886864</v>
      </c>
      <c r="H25" s="14"/>
      <c r="I25" s="14"/>
      <c r="J25" s="14"/>
      <c r="K25" s="14"/>
      <c r="L25" s="60"/>
    </row>
    <row r="26" spans="2:12" ht="31.5" customHeight="1" hidden="1">
      <c r="B26" s="13" t="s">
        <v>12</v>
      </c>
      <c r="C26" s="4"/>
      <c r="D26" s="4"/>
      <c r="E26" s="7"/>
      <c r="F26" s="12" t="s">
        <v>16</v>
      </c>
      <c r="G26" s="14">
        <f>1856.68/1792.3*100</f>
        <v>103.59203258383083</v>
      </c>
      <c r="H26" s="14"/>
      <c r="I26" s="14"/>
      <c r="J26" s="14"/>
      <c r="K26" s="14"/>
      <c r="L26" s="60"/>
    </row>
    <row r="27" spans="2:12" ht="27.75" customHeight="1" hidden="1">
      <c r="B27" s="13" t="s">
        <v>5</v>
      </c>
      <c r="C27" s="13"/>
      <c r="D27" s="13"/>
      <c r="E27" s="13"/>
      <c r="F27" s="12" t="s">
        <v>16</v>
      </c>
      <c r="G27" s="13"/>
      <c r="H27" s="13"/>
      <c r="I27" s="13"/>
      <c r="J27" s="13"/>
      <c r="K27" s="13"/>
      <c r="L27" s="60"/>
    </row>
    <row r="28" spans="2:12" ht="15.75" hidden="1">
      <c r="B28" s="13" t="s">
        <v>13</v>
      </c>
      <c r="C28" s="15">
        <v>1.034</v>
      </c>
      <c r="D28" s="13"/>
      <c r="E28" s="13"/>
      <c r="F28" s="12" t="s">
        <v>17</v>
      </c>
      <c r="G28" s="13"/>
      <c r="H28" s="13"/>
      <c r="I28" s="13"/>
      <c r="J28" s="13"/>
      <c r="K28" s="13"/>
      <c r="L28" s="61"/>
    </row>
    <row r="29" spans="2:12" ht="15.75">
      <c r="B29" s="16"/>
      <c r="C29" s="16"/>
      <c r="D29" s="16"/>
      <c r="E29" s="16"/>
      <c r="F29" s="16"/>
      <c r="G29" s="16"/>
      <c r="H29" s="16"/>
      <c r="I29" s="16"/>
      <c r="J29" s="16"/>
      <c r="K29" s="16"/>
      <c r="L29" s="16"/>
    </row>
    <row r="30" spans="2:12" ht="15.75">
      <c r="B30" s="16"/>
      <c r="C30" s="16"/>
      <c r="D30" s="16"/>
      <c r="E30" s="16"/>
      <c r="F30" s="16"/>
      <c r="G30" s="16"/>
      <c r="H30" s="16"/>
      <c r="I30" s="16"/>
      <c r="J30" s="16"/>
      <c r="K30" s="16"/>
      <c r="L30" s="16"/>
    </row>
    <row r="31" spans="2:12" ht="15.75">
      <c r="B31" s="16"/>
      <c r="C31" s="16"/>
      <c r="D31" s="16"/>
      <c r="E31" s="16"/>
      <c r="F31" s="16"/>
      <c r="G31" s="16"/>
      <c r="H31" s="16"/>
      <c r="I31" s="16"/>
      <c r="J31" s="16"/>
      <c r="K31" s="16"/>
      <c r="L31" s="16"/>
    </row>
    <row r="32" spans="2:12" ht="15.75">
      <c r="B32" s="16"/>
      <c r="C32" s="16"/>
      <c r="D32" s="16"/>
      <c r="E32" s="16"/>
      <c r="F32" s="16"/>
      <c r="G32" s="16"/>
      <c r="H32" s="16"/>
      <c r="I32" s="16"/>
      <c r="J32" s="16"/>
      <c r="K32" s="16"/>
      <c r="L32" s="16"/>
    </row>
    <row r="33" spans="2:12" ht="15.75">
      <c r="B33" s="16"/>
      <c r="C33" s="16"/>
      <c r="D33" s="16"/>
      <c r="E33" s="16"/>
      <c r="F33" s="16"/>
      <c r="G33" s="16"/>
      <c r="H33" s="16"/>
      <c r="I33" s="16"/>
      <c r="J33" s="16"/>
      <c r="K33" s="16"/>
      <c r="L33" s="16"/>
    </row>
    <row r="34" spans="2:12" ht="15.75">
      <c r="B34" s="16"/>
      <c r="C34" s="16"/>
      <c r="D34" s="16"/>
      <c r="E34" s="16"/>
      <c r="F34" s="16"/>
      <c r="G34" s="16"/>
      <c r="H34" s="16"/>
      <c r="I34" s="16"/>
      <c r="J34" s="16"/>
      <c r="K34" s="16"/>
      <c r="L34" s="16"/>
    </row>
    <row r="35" spans="2:12" ht="15.75">
      <c r="B35" s="16"/>
      <c r="C35" s="16"/>
      <c r="D35" s="16"/>
      <c r="E35" s="16"/>
      <c r="F35" s="16"/>
      <c r="G35" s="16"/>
      <c r="H35" s="16"/>
      <c r="I35" s="16"/>
      <c r="J35" s="16"/>
      <c r="K35" s="16"/>
      <c r="L35" s="16"/>
    </row>
    <row r="36" spans="2:12" ht="15.75">
      <c r="B36" s="16"/>
      <c r="C36" s="16"/>
      <c r="D36" s="16"/>
      <c r="E36" s="16"/>
      <c r="F36" s="16"/>
      <c r="G36" s="16"/>
      <c r="H36" s="16"/>
      <c r="I36" s="16"/>
      <c r="J36" s="16"/>
      <c r="K36" s="16"/>
      <c r="L36" s="16"/>
    </row>
    <row r="37" spans="2:12" ht="15.75">
      <c r="B37" s="16"/>
      <c r="C37" s="16"/>
      <c r="D37" s="16"/>
      <c r="E37" s="16"/>
      <c r="F37" s="16"/>
      <c r="G37" s="16"/>
      <c r="H37" s="16"/>
      <c r="I37" s="16"/>
      <c r="J37" s="16"/>
      <c r="K37" s="16"/>
      <c r="L37" s="16"/>
    </row>
    <row r="38" spans="2:12" ht="15.75">
      <c r="B38" s="16"/>
      <c r="C38" s="16"/>
      <c r="D38" s="16"/>
      <c r="E38" s="16"/>
      <c r="F38" s="16"/>
      <c r="G38" s="16"/>
      <c r="H38" s="16"/>
      <c r="I38" s="16"/>
      <c r="J38" s="16"/>
      <c r="K38" s="16"/>
      <c r="L38" s="16"/>
    </row>
    <row r="39" spans="2:12" ht="15.75">
      <c r="B39" s="16"/>
      <c r="C39" s="16"/>
      <c r="D39" s="16"/>
      <c r="E39" s="16"/>
      <c r="F39" s="16"/>
      <c r="G39" s="16"/>
      <c r="H39" s="16"/>
      <c r="I39" s="16"/>
      <c r="J39" s="16"/>
      <c r="K39" s="16"/>
      <c r="L39" s="16"/>
    </row>
    <row r="40" spans="2:12" ht="15.75">
      <c r="B40" s="16"/>
      <c r="C40" s="16"/>
      <c r="D40" s="16"/>
      <c r="E40" s="16"/>
      <c r="F40" s="16"/>
      <c r="G40" s="16"/>
      <c r="H40" s="16"/>
      <c r="I40" s="16"/>
      <c r="J40" s="16"/>
      <c r="K40" s="16"/>
      <c r="L40" s="16"/>
    </row>
    <row r="41" spans="2:12" ht="15.75">
      <c r="B41" s="16"/>
      <c r="C41" s="16"/>
      <c r="D41" s="16"/>
      <c r="E41" s="16"/>
      <c r="F41" s="16"/>
      <c r="G41" s="16"/>
      <c r="H41" s="16"/>
      <c r="I41" s="16"/>
      <c r="J41" s="16"/>
      <c r="K41" s="16"/>
      <c r="L41" s="16"/>
    </row>
    <row r="42" spans="2:12" ht="15.75">
      <c r="B42" s="16"/>
      <c r="C42" s="16"/>
      <c r="D42" s="16"/>
      <c r="E42" s="16"/>
      <c r="F42" s="16"/>
      <c r="G42" s="16"/>
      <c r="H42" s="16"/>
      <c r="I42" s="16"/>
      <c r="J42" s="16"/>
      <c r="K42" s="16"/>
      <c r="L42" s="16"/>
    </row>
    <row r="43" spans="2:12" ht="15.75">
      <c r="B43" s="16"/>
      <c r="C43" s="16"/>
      <c r="D43" s="16"/>
      <c r="E43" s="16"/>
      <c r="F43" s="16"/>
      <c r="G43" s="16"/>
      <c r="H43" s="16"/>
      <c r="I43" s="16"/>
      <c r="J43" s="16"/>
      <c r="K43" s="16"/>
      <c r="L43" s="16"/>
    </row>
    <row r="44" spans="2:12" ht="15.75">
      <c r="B44" s="16"/>
      <c r="C44" s="16"/>
      <c r="D44" s="16"/>
      <c r="E44" s="16"/>
      <c r="F44" s="16"/>
      <c r="G44" s="16"/>
      <c r="H44" s="16"/>
      <c r="I44" s="16"/>
      <c r="J44" s="16"/>
      <c r="K44" s="16"/>
      <c r="L44" s="16"/>
    </row>
    <row r="45" spans="2:12" ht="15.75">
      <c r="B45" s="16"/>
      <c r="C45" s="16"/>
      <c r="D45" s="16"/>
      <c r="E45" s="16"/>
      <c r="F45" s="16"/>
      <c r="G45" s="16"/>
      <c r="H45" s="16"/>
      <c r="I45" s="16"/>
      <c r="J45" s="16"/>
      <c r="K45" s="16"/>
      <c r="L45" s="16"/>
    </row>
    <row r="46" spans="2:12" ht="15.75">
      <c r="B46" s="16"/>
      <c r="C46" s="16"/>
      <c r="D46" s="16"/>
      <c r="E46" s="16"/>
      <c r="F46" s="16"/>
      <c r="G46" s="16"/>
      <c r="H46" s="16"/>
      <c r="I46" s="16"/>
      <c r="J46" s="16"/>
      <c r="K46" s="16"/>
      <c r="L46" s="16"/>
    </row>
    <row r="47" spans="2:12" ht="15.75">
      <c r="B47" s="16"/>
      <c r="C47" s="16"/>
      <c r="D47" s="16"/>
      <c r="E47" s="16"/>
      <c r="F47" s="16"/>
      <c r="G47" s="16"/>
      <c r="H47" s="16"/>
      <c r="I47" s="16"/>
      <c r="J47" s="16"/>
      <c r="K47" s="16"/>
      <c r="L47" s="16"/>
    </row>
    <row r="48" spans="2:12" ht="15.75">
      <c r="B48" s="16"/>
      <c r="C48" s="16"/>
      <c r="D48" s="16"/>
      <c r="E48" s="16"/>
      <c r="F48" s="16"/>
      <c r="G48" s="16"/>
      <c r="H48" s="16"/>
      <c r="I48" s="16"/>
      <c r="J48" s="16"/>
      <c r="K48" s="16"/>
      <c r="L48" s="16"/>
    </row>
    <row r="49" spans="2:12" ht="15.75">
      <c r="B49" s="16"/>
      <c r="C49" s="16"/>
      <c r="D49" s="16"/>
      <c r="E49" s="16"/>
      <c r="F49" s="16"/>
      <c r="G49" s="16"/>
      <c r="H49" s="16"/>
      <c r="I49" s="16"/>
      <c r="J49" s="16"/>
      <c r="K49" s="16"/>
      <c r="L49" s="16"/>
    </row>
    <row r="50" spans="2:12" ht="15.75">
      <c r="B50" s="16"/>
      <c r="C50" s="16"/>
      <c r="D50" s="16"/>
      <c r="E50" s="16"/>
      <c r="F50" s="16"/>
      <c r="G50" s="16"/>
      <c r="H50" s="16"/>
      <c r="I50" s="16"/>
      <c r="J50" s="16"/>
      <c r="K50" s="16"/>
      <c r="L50" s="16"/>
    </row>
    <row r="51" spans="2:12" ht="15.75">
      <c r="B51" s="16"/>
      <c r="C51" s="16"/>
      <c r="D51" s="16"/>
      <c r="E51" s="16"/>
      <c r="F51" s="16"/>
      <c r="G51" s="16"/>
      <c r="H51" s="16"/>
      <c r="I51" s="16"/>
      <c r="J51" s="16"/>
      <c r="K51" s="16"/>
      <c r="L51" s="16"/>
    </row>
    <row r="52" spans="2:12" ht="15.75">
      <c r="B52" s="16"/>
      <c r="C52" s="16"/>
      <c r="D52" s="16"/>
      <c r="E52" s="16"/>
      <c r="F52" s="16"/>
      <c r="G52" s="16"/>
      <c r="H52" s="16"/>
      <c r="I52" s="16"/>
      <c r="J52" s="16"/>
      <c r="K52" s="16"/>
      <c r="L52" s="16"/>
    </row>
    <row r="53" spans="2:12" ht="15.75">
      <c r="B53" s="16"/>
      <c r="C53" s="16"/>
      <c r="D53" s="16"/>
      <c r="E53" s="16"/>
      <c r="F53" s="16"/>
      <c r="G53" s="16"/>
      <c r="H53" s="16"/>
      <c r="I53" s="16"/>
      <c r="J53" s="16"/>
      <c r="K53" s="16"/>
      <c r="L53" s="16"/>
    </row>
    <row r="54" spans="2:12" ht="15.75">
      <c r="B54" s="16"/>
      <c r="C54" s="16"/>
      <c r="D54" s="16"/>
      <c r="E54" s="16"/>
      <c r="F54" s="16"/>
      <c r="G54" s="16"/>
      <c r="H54" s="16"/>
      <c r="I54" s="16"/>
      <c r="J54" s="16"/>
      <c r="K54" s="16"/>
      <c r="L54" s="16"/>
    </row>
    <row r="55" spans="2:12" ht="15.75">
      <c r="B55" s="16"/>
      <c r="C55" s="16"/>
      <c r="D55" s="16"/>
      <c r="E55" s="16"/>
      <c r="F55" s="16"/>
      <c r="G55" s="16"/>
      <c r="H55" s="16"/>
      <c r="I55" s="16"/>
      <c r="J55" s="16"/>
      <c r="K55" s="16"/>
      <c r="L55" s="16"/>
    </row>
    <row r="56" spans="2:12" ht="15.75">
      <c r="B56" s="16"/>
      <c r="C56" s="16"/>
      <c r="D56" s="16"/>
      <c r="E56" s="16"/>
      <c r="F56" s="16"/>
      <c r="G56" s="16"/>
      <c r="H56" s="16"/>
      <c r="I56" s="16"/>
      <c r="J56" s="16"/>
      <c r="K56" s="16"/>
      <c r="L56" s="16"/>
    </row>
    <row r="57" spans="2:12" ht="15.75">
      <c r="B57" s="16"/>
      <c r="C57" s="16"/>
      <c r="D57" s="16"/>
      <c r="E57" s="16"/>
      <c r="F57" s="16"/>
      <c r="G57" s="16"/>
      <c r="H57" s="16"/>
      <c r="I57" s="16"/>
      <c r="J57" s="16"/>
      <c r="K57" s="16"/>
      <c r="L57" s="16"/>
    </row>
    <row r="58" spans="2:12" ht="15.75">
      <c r="B58" s="16"/>
      <c r="C58" s="16"/>
      <c r="D58" s="16"/>
      <c r="E58" s="16"/>
      <c r="F58" s="16"/>
      <c r="G58" s="16"/>
      <c r="H58" s="16"/>
      <c r="I58" s="16"/>
      <c r="J58" s="16"/>
      <c r="K58" s="16"/>
      <c r="L58" s="16"/>
    </row>
    <row r="59" spans="2:12" ht="15.75">
      <c r="B59" s="16"/>
      <c r="C59" s="16"/>
      <c r="D59" s="16"/>
      <c r="E59" s="16"/>
      <c r="F59" s="16"/>
      <c r="G59" s="16"/>
      <c r="H59" s="16"/>
      <c r="I59" s="16"/>
      <c r="J59" s="16"/>
      <c r="K59" s="16"/>
      <c r="L59" s="16"/>
    </row>
    <row r="60" spans="2:12" ht="15.75">
      <c r="B60" s="16"/>
      <c r="C60" s="16"/>
      <c r="D60" s="16"/>
      <c r="E60" s="16"/>
      <c r="F60" s="16"/>
      <c r="G60" s="16"/>
      <c r="H60" s="16"/>
      <c r="I60" s="16"/>
      <c r="J60" s="16"/>
      <c r="K60" s="16"/>
      <c r="L60" s="16"/>
    </row>
    <row r="61" spans="2:12" ht="15.75">
      <c r="B61" s="16"/>
      <c r="C61" s="16"/>
      <c r="D61" s="16"/>
      <c r="E61" s="16"/>
      <c r="F61" s="16"/>
      <c r="G61" s="16"/>
      <c r="H61" s="16"/>
      <c r="I61" s="16"/>
      <c r="J61" s="16"/>
      <c r="K61" s="16"/>
      <c r="L61" s="16"/>
    </row>
    <row r="62" spans="2:12" ht="15.75">
      <c r="B62" s="16"/>
      <c r="C62" s="16"/>
      <c r="D62" s="16"/>
      <c r="E62" s="16"/>
      <c r="F62" s="16"/>
      <c r="G62" s="16"/>
      <c r="H62" s="16"/>
      <c r="I62" s="16"/>
      <c r="J62" s="16"/>
      <c r="K62" s="16"/>
      <c r="L62" s="16"/>
    </row>
    <row r="63" spans="2:12" ht="15.75">
      <c r="B63" s="16"/>
      <c r="C63" s="16"/>
      <c r="D63" s="16"/>
      <c r="E63" s="16"/>
      <c r="F63" s="16"/>
      <c r="G63" s="16"/>
      <c r="H63" s="16"/>
      <c r="I63" s="16"/>
      <c r="J63" s="16"/>
      <c r="K63" s="16"/>
      <c r="L63" s="16"/>
    </row>
    <row r="64" spans="2:12" ht="15.75">
      <c r="B64" s="16"/>
      <c r="C64" s="16"/>
      <c r="D64" s="16"/>
      <c r="E64" s="16"/>
      <c r="F64" s="16"/>
      <c r="G64" s="16"/>
      <c r="H64" s="16"/>
      <c r="I64" s="16"/>
      <c r="J64" s="16"/>
      <c r="K64" s="16"/>
      <c r="L64" s="16"/>
    </row>
    <row r="65" spans="2:12" ht="15.75">
      <c r="B65" s="16"/>
      <c r="C65" s="16"/>
      <c r="D65" s="16"/>
      <c r="E65" s="16"/>
      <c r="F65" s="16"/>
      <c r="G65" s="16"/>
      <c r="H65" s="16"/>
      <c r="I65" s="16"/>
      <c r="J65" s="16"/>
      <c r="K65" s="16"/>
      <c r="L65" s="16"/>
    </row>
    <row r="66" spans="2:12" ht="15.75">
      <c r="B66" s="16"/>
      <c r="C66" s="16"/>
      <c r="D66" s="16"/>
      <c r="E66" s="16"/>
      <c r="F66" s="16"/>
      <c r="G66" s="16"/>
      <c r="H66" s="16"/>
      <c r="I66" s="16"/>
      <c r="J66" s="16"/>
      <c r="K66" s="16"/>
      <c r="L66" s="16"/>
    </row>
    <row r="67" spans="2:12" ht="15.75">
      <c r="B67" s="16"/>
      <c r="C67" s="16"/>
      <c r="D67" s="16"/>
      <c r="E67" s="16"/>
      <c r="F67" s="16"/>
      <c r="G67" s="16"/>
      <c r="H67" s="16"/>
      <c r="I67" s="16"/>
      <c r="J67" s="16"/>
      <c r="K67" s="16"/>
      <c r="L67" s="16"/>
    </row>
    <row r="68" spans="2:12" ht="15.75">
      <c r="B68" s="16"/>
      <c r="C68" s="16"/>
      <c r="D68" s="16"/>
      <c r="E68" s="16"/>
      <c r="F68" s="16"/>
      <c r="G68" s="16"/>
      <c r="H68" s="16"/>
      <c r="I68" s="16"/>
      <c r="J68" s="16"/>
      <c r="K68" s="16"/>
      <c r="L68" s="16"/>
    </row>
    <row r="69" spans="2:12" ht="15.75">
      <c r="B69" s="16"/>
      <c r="C69" s="16"/>
      <c r="D69" s="16"/>
      <c r="E69" s="16"/>
      <c r="F69" s="16"/>
      <c r="G69" s="16"/>
      <c r="H69" s="16"/>
      <c r="I69" s="16"/>
      <c r="J69" s="16"/>
      <c r="K69" s="16"/>
      <c r="L69" s="16"/>
    </row>
    <row r="70" spans="2:12" ht="15.75">
      <c r="B70" s="16"/>
      <c r="C70" s="16"/>
      <c r="D70" s="16"/>
      <c r="E70" s="16"/>
      <c r="F70" s="16"/>
      <c r="G70" s="16"/>
      <c r="H70" s="16"/>
      <c r="I70" s="16"/>
      <c r="J70" s="16"/>
      <c r="K70" s="16"/>
      <c r="L70" s="16"/>
    </row>
    <row r="71" spans="2:12" ht="15.75">
      <c r="B71" s="16"/>
      <c r="C71" s="16"/>
      <c r="D71" s="16"/>
      <c r="E71" s="16"/>
      <c r="F71" s="16"/>
      <c r="G71" s="16"/>
      <c r="H71" s="16"/>
      <c r="I71" s="16"/>
      <c r="J71" s="16"/>
      <c r="K71" s="16"/>
      <c r="L71" s="16"/>
    </row>
  </sheetData>
  <sheetProtection/>
  <mergeCells count="7">
    <mergeCell ref="B2:L2"/>
    <mergeCell ref="B20:L20"/>
    <mergeCell ref="F21:F24"/>
    <mergeCell ref="H21:H24"/>
    <mergeCell ref="J21:J24"/>
    <mergeCell ref="K21:K24"/>
    <mergeCell ref="L21:L28"/>
  </mergeCells>
  <printOptions/>
  <pageMargins left="0.3937007874015748" right="0.3937007874015748" top="0" bottom="0.7480314960629921" header="0.31496062992125984" footer="0.31496062992125984"/>
  <pageSetup fitToHeight="1"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XTreme.ws</dc:creator>
  <cp:keywords/>
  <dc:description/>
  <cp:lastModifiedBy>XTreme.ws</cp:lastModifiedBy>
  <cp:lastPrinted>2023-12-26T12:33:16Z</cp:lastPrinted>
  <dcterms:created xsi:type="dcterms:W3CDTF">2020-10-02T10:20:52Z</dcterms:created>
  <dcterms:modified xsi:type="dcterms:W3CDTF">2023-12-26T13:23:02Z</dcterms:modified>
  <cp:category/>
  <cp:version/>
  <cp:contentType/>
  <cp:contentStatus/>
</cp:coreProperties>
</file>